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docProps/custom.xml" ContentType="application/vnd.openxmlformats-officedocument.custom-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omments1.xml" ContentType="application/vnd.openxmlformats-officedocument.spreadsheetml.comment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VNDBF - QUY DAU TU TRAI PHIEU VND - 12388789 - BIDB536666\4. BAO CAO DINH KY\2026\2. BC NGÀY\"/>
    </mc:Choice>
  </mc:AlternateContent>
  <bookViews>
    <workbookView xWindow="0" yWindow="0" windowWidth="28800" windowHeight="12180"/>
  </bookViews>
  <sheets>
    <sheet name="Tong quan" sheetId="1" r:id="rId1"/>
    <sheet name="QuyDinhGia_HangNgay" sheetId="2" r:id="rId2"/>
    <sheet name="QuyDinhGia_Khac" sheetId="3" r:id="rId3"/>
    <sheet name="PhanHoiNHGS_06281" sheetId="4" r:id="rId4"/>
    <sheet name="SheetHidden" sheetId="5" state="hidden" r:id="rId5"/>
  </sheets>
  <definedNames>
    <definedName name="_xlnm.Print_Area" localSheetId="1">QuyDinhGia_HangNgay!$A$1:$D$12</definedName>
  </definedNames>
  <calcPr calcId="162913"/>
</workbook>
</file>

<file path=xl/calcChain.xml><?xml version="1.0" encoding="utf-8"?>
<calcChain xmlns="http://schemas.openxmlformats.org/spreadsheetml/2006/main">
  <c r="D3" i="1" l="1"/>
  <c r="C9" i="2" l="1"/>
  <c r="C10" i="2" l="1"/>
  <c r="A8" i="1" l="1"/>
  <c r="A1" i="5" l="1"/>
  <c r="A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</calcChain>
</file>

<file path=xl/comments1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<sst xmlns="http://schemas.openxmlformats.org/spreadsheetml/2006/main" count="169" uniqueCount="84">
  <si>
    <t>GIÁ TRỊ TÀI SẢN RÒNG CỦA QUỸ</t>
  </si>
  <si>
    <t xml:space="preserve"> </t>
  </si>
  <si>
    <t>Từ ngày:</t>
  </si>
  <si>
    <t>Tới ngày:</t>
  </si>
  <si>
    <t>Đơn vị tính: VNĐ</t>
  </si>
  <si>
    <t>Phụ lục XXIV- Thông tư 98/2020/TT-BTC</t>
  </si>
  <si>
    <t>STT</t>
  </si>
  <si>
    <t>Nội dung</t>
  </si>
  <si>
    <t>Tên sheet</t>
  </si>
  <si>
    <t>1</t>
  </si>
  <si>
    <t>Đối với quỹ định giá hàng ngày</t>
  </si>
  <si>
    <t>QuyDinhGia_HangNgay</t>
  </si>
  <si>
    <t>2</t>
  </si>
  <si>
    <t>Đối với các quỹ theo kỳ định giá khác/báo cáo thay đổi giá trị tài sản ròng tuần</t>
  </si>
  <si>
    <t>QuyDinhGia_TheoTuan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</si>
  <si>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</si>
  <si>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</si>
  <si>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</si>
  <si>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</si>
  <si>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</si>
  <si>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</si>
  <si>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</si>
  <si>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</si>
  <si>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</si>
  <si>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</si>
  <si>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</si>
  <si>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</si>
  <si>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</si>
  <si>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</si>
  <si>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</si>
  <si>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</si>
  <si>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</si>
  <si>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</si>
  <si>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</si>
  <si>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</si>
  <si>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</si>
  <si>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</si>
  <si>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</si>
  <si>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</si>
  <si>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</si>
  <si>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</si>
  <si>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</si>
  <si>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</si>
  <si>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</si>
  <si>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</si>
  <si>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</si>
  <si>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</si>
  <si>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</si>
  <si>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</si>
  <si>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</si>
  <si>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</si>
  <si>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</si>
  <si>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</si>
  <si>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</si>
  <si>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</si>
  <si>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</si>
  <si>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</si>
  <si>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</si>
  <si>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</si>
  <si>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</si>
  <si>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</si>
  <si>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</si>
  <si>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</si>
  <si>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</si>
  <si>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</si>
  <si>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</si>
  <si>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</si>
  <si>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</si>
  <si>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</si>
  <si>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</si>
  <si>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</si>
  <si>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/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</si>
  <si>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</si>
  <si>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</si>
  <si>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</si>
  <si>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</si>
  <si>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</si>
  <si>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</si>
  <si>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</si>
  <si>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</si>
  <si>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</si>
  <si>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Ngân hàng giám sát: Ngân hàng TMCP Đầu tư và Phát triển Việt Nam - Chi nhánh Hà Thành</t>
  </si>
  <si>
    <t>Tên Quỹ: Quỹ Đầu tư Trái phiếu VND</t>
  </si>
  <si>
    <t>Tên Công ty quản lý quỹ: Công ty TNHH Quản lý Quỹ đầu tư IPA PARTNER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</si>
</sst>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_(* #,##0.00_);_(* \(#,##0.00\);_(* &quot;-&quot;??_);_(@_)"/>
    <numFmt numFmtId="165" formatCode="_-* #,##0.00\ _₫_-;\-* #,##0.00\ _₫_-;_-* &quot;-&quot;??\ _₫_-;_-@_-"/>
    <numFmt numFmtId="166" formatCode="_(* #,##0_);_(* \(#,##0\);_(* &quot;-&quot;??_);_(@_)"/>
    <numFmt numFmtId="167" formatCode="_-* #,##0.00000_-;\-* #,##0.00000_-;_-* &quot;-&quot;??_-;_-@_-"/>
    <numFmt numFmtId="168" formatCode="_(* #,##0.000000_);_(* \(#,##0.000000\);_(* &quot;-&quot;??_);_(@_)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2"/>
    </font>
    <font>
      <sz val="13"/>
      <color theme="1"/>
      <name val="Times New Roman"/>
      <family val="1"/>
    </font>
    <font>
      <sz val="12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</borders>
  <cellStyleXfs count="23">
    <xf numFmtId="0" fontId="0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3" fillId="0" borderId="0" applyFont="0" applyFill="0" applyBorder="0" applyAlignment="0" applyProtection="0"/>
    <xf numFmtId="0" fontId="3" fillId="0" borderId="0"/>
    <xf numFmtId="0" fontId="14" fillId="0" borderId="0"/>
    <xf numFmtId="164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3" fillId="0" borderId="0" applyFont="0" applyFill="0" applyBorder="0" applyAlignment="0" applyProtection="0"/>
  </cellStyleXfs>
  <cellXfs count="35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7" fillId="0" borderId="1" xfId="0" applyFont="1" applyBorder="1" applyAlignment="1">
      <alignment horizontal="center" vertical="justify"/>
    </xf>
    <xf numFmtId="0" fontId="8" fillId="0" borderId="1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2" fillId="2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left"/>
    </xf>
    <xf numFmtId="14" fontId="5" fillId="0" borderId="0" xfId="0" applyNumberFormat="1" applyFont="1" applyAlignment="1">
      <alignment horizontal="left"/>
    </xf>
    <xf numFmtId="164" fontId="8" fillId="0" borderId="1" xfId="1" applyFont="1" applyBorder="1" applyAlignment="1">
      <alignment horizontal="left"/>
    </xf>
    <xf numFmtId="10" fontId="8" fillId="0" borderId="1" xfId="2" applyNumberFormat="1" applyFont="1" applyBorder="1" applyAlignment="1">
      <alignment horizontal="right"/>
    </xf>
    <xf numFmtId="166" fontId="15" fillId="3" borderId="2" xfId="3" applyNumberFormat="1" applyFont="1" applyFill="1" applyBorder="1" applyAlignment="1">
      <alignment horizontal="right" vertical="center" wrapText="1"/>
    </xf>
    <xf numFmtId="164" fontId="15" fillId="3" borderId="2" xfId="8" applyFont="1" applyFill="1" applyBorder="1" applyAlignment="1">
      <alignment horizontal="right" vertical="center" wrapText="1"/>
    </xf>
    <xf numFmtId="166" fontId="0" fillId="0" borderId="0" xfId="1" applyNumberFormat="1" applyFont="1"/>
    <xf numFmtId="166" fontId="0" fillId="0" borderId="0" xfId="0" applyNumberFormat="1"/>
    <xf numFmtId="43" fontId="0" fillId="0" borderId="0" xfId="0" applyNumberFormat="1"/>
    <xf numFmtId="0" fontId="13" fillId="0" borderId="3" xfId="0" applyFont="1" applyBorder="1" applyAlignment="1">
      <alignment horizontal="left"/>
    </xf>
    <xf numFmtId="0" fontId="6" fillId="2" borderId="4" xfId="0" applyFont="1" applyFill="1" applyBorder="1" applyAlignment="1">
      <alignment horizontal="center" wrapText="1"/>
    </xf>
    <xf numFmtId="0" fontId="0" fillId="0" borderId="2" xfId="0" applyBorder="1"/>
    <xf numFmtId="166" fontId="5" fillId="0" borderId="1" xfId="1" applyNumberFormat="1" applyFont="1" applyBorder="1" applyAlignment="1">
      <alignment horizontal="left"/>
    </xf>
    <xf numFmtId="14" fontId="16" fillId="0" borderId="0" xfId="0" applyNumberFormat="1" applyFont="1" applyAlignment="1">
      <alignment horizontal="left"/>
    </xf>
    <xf numFmtId="167" fontId="0" fillId="0" borderId="0" xfId="0" applyNumberFormat="1"/>
    <xf numFmtId="9" fontId="0" fillId="0" borderId="0" xfId="2" applyFont="1"/>
    <xf numFmtId="168" fontId="0" fillId="0" borderId="0" xfId="1" applyNumberFormat="1" applyFont="1"/>
    <xf numFmtId="14" fontId="6" fillId="2" borderId="8" xfId="0" applyNumberFormat="1" applyFont="1" applyFill="1" applyBorder="1" applyAlignment="1">
      <alignment horizontal="center" wrapText="1"/>
    </xf>
    <xf numFmtId="0" fontId="6" fillId="2" borderId="9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left"/>
    </xf>
    <xf numFmtId="0" fontId="4" fillId="0" borderId="0" xfId="0" applyFont="1" applyAlignment="1">
      <alignment horizontal="center" vertical="justify"/>
    </xf>
    <xf numFmtId="0" fontId="10" fillId="0" borderId="0" xfId="0" applyFont="1" applyAlignment="1">
      <alignment horizontal="center" vertical="justify"/>
    </xf>
    <xf numFmtId="0" fontId="11" fillId="0" borderId="0" xfId="0" applyFont="1" applyAlignment="1">
      <alignment horizontal="center" vertical="justify"/>
    </xf>
    <xf numFmtId="0" fontId="5" fillId="0" borderId="0" xfId="0" applyFont="1" applyAlignment="1">
      <alignment horizontal="left"/>
    </xf>
    <xf numFmtId="0" fontId="12" fillId="2" borderId="4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</cellXfs>
  <cellStyles count="23">
    <cellStyle name="Comma" xfId="1" builtinId="3"/>
    <cellStyle name="Comma 2" xfId="5"/>
    <cellStyle name="Comma 2 5" xfId="3"/>
    <cellStyle name="Comma 3" xfId="8"/>
    <cellStyle name="Comma 4" xfId="19"/>
    <cellStyle name="Comma 4 3" xfId="22"/>
    <cellStyle name="Comma 5" xfId="21"/>
    <cellStyle name="Currency [0] 2" xfId="10"/>
    <cellStyle name="Normal" xfId="0" builtinId="0"/>
    <cellStyle name="Normal 10" xfId="11"/>
    <cellStyle name="Normal 11" xfId="4"/>
    <cellStyle name="Normal 2" xfId="6"/>
    <cellStyle name="Normal 3" xfId="7"/>
    <cellStyle name="Normal 4" xfId="12"/>
    <cellStyle name="Normal 5" xfId="13"/>
    <cellStyle name="Normal 6" xfId="14"/>
    <cellStyle name="Normal 7" xfId="15"/>
    <cellStyle name="Normal 8" xfId="16"/>
    <cellStyle name="Normal 9" xfId="17"/>
    <cellStyle name="Percent" xfId="2" builtinId="5"/>
    <cellStyle name="Percent 2" xfId="9"/>
    <cellStyle name="Percent 3" xfId="18"/>
    <cellStyle name="Percent 4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5"/>
  <sheetViews>
    <sheetView tabSelected="1" zoomScaleNormal="100" zoomScaleSheetLayoutView="100" workbookViewId="0">
      <selection activeCell="D31" sqref="D31"/>
    </sheetView>
  </sheetViews>
  <sheetFormatPr defaultRowHeight="12.75" x14ac:dyDescent="0.2"/>
  <cols>
    <col min="1" max="1" width="37" customWidth="1"/>
    <col min="2" max="2" width="7.42578125" customWidth="1"/>
    <col min="3" max="3" width="41.5703125" customWidth="1"/>
    <col min="4" max="4" width="46.140625" customWidth="1"/>
  </cols>
  <sheetData>
    <row r="1" spans="1:5" ht="30" customHeight="1" x14ac:dyDescent="0.2">
      <c r="A1" s="27" t="s">
        <v>0</v>
      </c>
      <c r="B1" s="27"/>
      <c r="C1" s="27"/>
      <c r="D1" s="27"/>
    </row>
    <row r="2" spans="1:5" ht="15" customHeight="1" x14ac:dyDescent="0.25">
      <c r="A2" s="1" t="s">
        <v>1</v>
      </c>
      <c r="B2" s="1" t="s">
        <v>1</v>
      </c>
      <c r="C2" s="2" t="s">
        <v>2</v>
      </c>
      <c r="D2" s="20">
        <v>46231</v>
      </c>
    </row>
    <row r="3" spans="1:5" ht="15" customHeight="1" x14ac:dyDescent="0.25">
      <c r="A3" s="1"/>
      <c r="B3" s="1" t="s">
        <v>1</v>
      </c>
      <c r="C3" s="2" t="s">
        <v>3</v>
      </c>
      <c r="D3" s="8">
        <f>IF(WEEKDAY(D2)=6,D2+2,D2)</f>
        <v>46231</v>
      </c>
      <c r="E3" s="8"/>
    </row>
    <row r="4" spans="1:5" ht="15" customHeight="1" x14ac:dyDescent="0.25">
      <c r="A4" s="1" t="s">
        <v>1</v>
      </c>
      <c r="B4" s="1" t="s">
        <v>1</v>
      </c>
      <c r="C4" s="1" t="s">
        <v>1</v>
      </c>
      <c r="D4" s="1" t="s">
        <v>1</v>
      </c>
    </row>
    <row r="5" spans="1:5" ht="15" customHeight="1" x14ac:dyDescent="0.25">
      <c r="A5" s="1" t="s">
        <v>83</v>
      </c>
      <c r="B5" s="1"/>
      <c r="C5" s="1"/>
      <c r="D5" s="1" t="s">
        <v>1</v>
      </c>
    </row>
    <row r="6" spans="1:5" ht="15" customHeight="1" x14ac:dyDescent="0.25">
      <c r="A6" s="1" t="s">
        <v>81</v>
      </c>
      <c r="B6" s="1"/>
      <c r="C6" s="1"/>
      <c r="D6" s="1" t="s">
        <v>1</v>
      </c>
    </row>
    <row r="7" spans="1:5" ht="15" customHeight="1" x14ac:dyDescent="0.25">
      <c r="A7" s="1" t="s">
        <v>82</v>
      </c>
      <c r="B7" s="1"/>
      <c r="C7" s="1"/>
      <c r="D7" s="1"/>
    </row>
    <row r="8" spans="1:5" ht="15" customHeight="1" x14ac:dyDescent="0.25">
      <c r="A8" s="1" t="str">
        <f>IF(D3=EOMONTH(D3,0),"Ngày định giá/Ngày giao dịch: ngày "&amp;DAY(WORKDAY(D3,1))&amp;" tháng "&amp;MONTH(WORKDAY(D3,1))&amp;" năm "&amp;YEAR(D3),"Ngày định giá/Ngày giao dịch: ngày "&amp;DAY(WORKDAY(D3,1))&amp;" tháng "&amp;MONTH(D3)&amp;" năm "&amp;YEAR(D3))</f>
        <v>Ngày định giá/Ngày giao dịch: ngày 29 tháng 7 năm 2026</v>
      </c>
      <c r="B8" s="1"/>
      <c r="C8" s="1"/>
      <c r="D8" s="1" t="s">
        <v>4</v>
      </c>
    </row>
    <row r="9" spans="1:5" ht="15" customHeight="1" x14ac:dyDescent="0.25">
      <c r="A9" s="1" t="s">
        <v>1</v>
      </c>
      <c r="B9" s="1" t="s">
        <v>1</v>
      </c>
      <c r="C9" s="1" t="s">
        <v>1</v>
      </c>
      <c r="D9" s="1" t="s">
        <v>5</v>
      </c>
    </row>
    <row r="10" spans="1:5" ht="15" customHeight="1" x14ac:dyDescent="0.25">
      <c r="A10" s="1" t="s">
        <v>1</v>
      </c>
      <c r="B10" s="1" t="s">
        <v>1</v>
      </c>
      <c r="C10" s="1" t="s">
        <v>1</v>
      </c>
      <c r="D10" s="1" t="s">
        <v>1</v>
      </c>
    </row>
    <row r="11" spans="1:5" ht="15" customHeight="1" x14ac:dyDescent="0.25">
      <c r="A11" s="1" t="s">
        <v>1</v>
      </c>
      <c r="B11" s="1" t="s">
        <v>1</v>
      </c>
      <c r="C11" s="1" t="s">
        <v>1</v>
      </c>
      <c r="D11" s="1" t="s">
        <v>1</v>
      </c>
    </row>
    <row r="12" spans="1:5" ht="15" customHeight="1" x14ac:dyDescent="0.25">
      <c r="A12" s="1" t="s">
        <v>1</v>
      </c>
      <c r="B12" s="3" t="s">
        <v>6</v>
      </c>
      <c r="C12" s="3" t="s">
        <v>7</v>
      </c>
      <c r="D12" s="3" t="s">
        <v>8</v>
      </c>
    </row>
    <row r="13" spans="1:5" ht="15" customHeight="1" x14ac:dyDescent="0.25">
      <c r="A13" s="1"/>
      <c r="B13" s="4" t="s">
        <v>9</v>
      </c>
      <c r="C13" s="4" t="s">
        <v>10</v>
      </c>
      <c r="D13" s="4" t="s">
        <v>11</v>
      </c>
    </row>
    <row r="14" spans="1:5" ht="15" customHeight="1" x14ac:dyDescent="0.25">
      <c r="A14" s="1"/>
      <c r="B14" s="4" t="s">
        <v>12</v>
      </c>
      <c r="C14" s="4" t="s">
        <v>13</v>
      </c>
      <c r="D14" s="4" t="s">
        <v>14</v>
      </c>
    </row>
    <row r="15" spans="1:5" ht="15" customHeight="1" x14ac:dyDescent="0.25">
      <c r="A15" s="1" t="s">
        <v>1</v>
      </c>
      <c r="B15" s="4" t="s">
        <v>15</v>
      </c>
      <c r="C15" s="4" t="s">
        <v>16</v>
      </c>
      <c r="D15" s="4" t="s">
        <v>17</v>
      </c>
    </row>
    <row r="16" spans="1:5" ht="15" customHeight="1" x14ac:dyDescent="0.25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 x14ac:dyDescent="0.25">
      <c r="A17" s="1" t="s">
        <v>1</v>
      </c>
      <c r="B17" s="5" t="s">
        <v>18</v>
      </c>
      <c r="C17" s="30" t="s">
        <v>19</v>
      </c>
      <c r="D17" s="30"/>
    </row>
    <row r="18" spans="1:4" ht="15" customHeight="1" x14ac:dyDescent="0.25">
      <c r="A18" s="1" t="s">
        <v>1</v>
      </c>
      <c r="B18" s="1" t="s">
        <v>1</v>
      </c>
      <c r="C18" s="30" t="s">
        <v>20</v>
      </c>
      <c r="D18" s="30"/>
    </row>
    <row r="19" spans="1:4" ht="15" customHeight="1" x14ac:dyDescent="0.25">
      <c r="A19" s="1" t="s">
        <v>1</v>
      </c>
      <c r="B19" s="1" t="s">
        <v>1</v>
      </c>
      <c r="C19" s="30" t="s">
        <v>21</v>
      </c>
      <c r="D19" s="30"/>
    </row>
    <row r="20" spans="1:4" ht="15" customHeight="1" x14ac:dyDescent="0.25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 x14ac:dyDescent="0.25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 x14ac:dyDescent="0.25">
      <c r="A22" s="1" t="s">
        <v>1</v>
      </c>
      <c r="B22" s="1" t="s">
        <v>1</v>
      </c>
      <c r="C22" s="1" t="s">
        <v>1</v>
      </c>
      <c r="D22" s="1" t="s">
        <v>1</v>
      </c>
    </row>
    <row r="23" spans="1:4" ht="32.25" customHeight="1" x14ac:dyDescent="0.2">
      <c r="A23" s="28" t="s">
        <v>22</v>
      </c>
      <c r="B23" s="28"/>
      <c r="C23" s="28" t="s">
        <v>23</v>
      </c>
      <c r="D23" s="28"/>
    </row>
    <row r="24" spans="1:4" ht="15" customHeight="1" x14ac:dyDescent="0.2">
      <c r="A24" s="29" t="s">
        <v>24</v>
      </c>
      <c r="B24" s="29"/>
      <c r="C24" s="29" t="s">
        <v>24</v>
      </c>
      <c r="D24" s="29"/>
    </row>
    <row r="25" spans="1:4" ht="15" customHeight="1" x14ac:dyDescent="0.25">
      <c r="A25" s="30" t="s">
        <v>1</v>
      </c>
      <c r="B25" s="30"/>
      <c r="C25" s="30" t="s">
        <v>1</v>
      </c>
      <c r="D25" s="30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scale="6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4"/>
  <sheetViews>
    <sheetView zoomScaleNormal="100" zoomScaleSheetLayoutView="100" workbookViewId="0">
      <selection activeCell="H20" sqref="H20"/>
    </sheetView>
  </sheetViews>
  <sheetFormatPr defaultRowHeight="12.75" x14ac:dyDescent="0.2"/>
  <cols>
    <col min="1" max="1" width="7.42578125" customWidth="1"/>
    <col min="2" max="2" width="54.85546875" customWidth="1"/>
    <col min="3" max="4" width="23.28515625" customWidth="1"/>
    <col min="5" max="5" width="18.140625" bestFit="1" customWidth="1"/>
  </cols>
  <sheetData>
    <row r="1" spans="1:5" ht="20.25" customHeight="1" x14ac:dyDescent="0.25">
      <c r="A1" s="31" t="s">
        <v>6</v>
      </c>
      <c r="B1" s="33" t="s">
        <v>25</v>
      </c>
      <c r="C1" s="17" t="s">
        <v>26</v>
      </c>
      <c r="D1" s="25" t="s">
        <v>27</v>
      </c>
    </row>
    <row r="2" spans="1:5" ht="20.25" customHeight="1" x14ac:dyDescent="0.25">
      <c r="A2" s="32"/>
      <c r="B2" s="34"/>
      <c r="C2" s="24">
        <v>46231</v>
      </c>
      <c r="D2" s="24">
        <v>46230</v>
      </c>
    </row>
    <row r="3" spans="1:5" ht="15" customHeight="1" x14ac:dyDescent="0.25">
      <c r="A3" s="7" t="s">
        <v>9</v>
      </c>
      <c r="B3" s="16" t="s">
        <v>28</v>
      </c>
      <c r="C3" s="18"/>
      <c r="D3" s="18"/>
    </row>
    <row r="4" spans="1:5" ht="15" customHeight="1" x14ac:dyDescent="0.25">
      <c r="A4" s="4" t="s">
        <v>29</v>
      </c>
      <c r="B4" s="4" t="s">
        <v>30</v>
      </c>
      <c r="C4" s="11">
        <v>339725326446</v>
      </c>
      <c r="D4" s="11">
        <v>340006432124</v>
      </c>
    </row>
    <row r="5" spans="1:5" ht="15" customHeight="1" x14ac:dyDescent="0.25">
      <c r="A5" s="4" t="s">
        <v>31</v>
      </c>
      <c r="B5" s="4" t="s">
        <v>32</v>
      </c>
      <c r="C5" s="11"/>
      <c r="D5" s="11"/>
    </row>
    <row r="6" spans="1:5" ht="15" customHeight="1" x14ac:dyDescent="0.25">
      <c r="A6" s="4" t="s">
        <v>33</v>
      </c>
      <c r="B6" s="26" t="s">
        <v>34</v>
      </c>
      <c r="C6" s="12">
        <v>16161.69</v>
      </c>
      <c r="D6" s="12">
        <v>16166.74</v>
      </c>
    </row>
    <row r="7" spans="1:5" ht="15" customHeight="1" x14ac:dyDescent="0.25">
      <c r="A7" s="7" t="s">
        <v>12</v>
      </c>
      <c r="B7" s="7" t="s">
        <v>35</v>
      </c>
      <c r="C7" s="7"/>
      <c r="D7" s="7"/>
    </row>
    <row r="8" spans="1:5" ht="15" customHeight="1" x14ac:dyDescent="0.25">
      <c r="A8" s="4" t="s">
        <v>36</v>
      </c>
      <c r="B8" s="4" t="s">
        <v>37</v>
      </c>
      <c r="C8" s="9">
        <v>76861.84</v>
      </c>
      <c r="D8" s="9">
        <v>76861.84</v>
      </c>
    </row>
    <row r="9" spans="1:5" ht="15" customHeight="1" x14ac:dyDescent="0.25">
      <c r="A9" s="4" t="s">
        <v>38</v>
      </c>
      <c r="B9" s="4" t="s">
        <v>39</v>
      </c>
      <c r="C9" s="19">
        <f>C8*C6</f>
        <v>1242217230.9096</v>
      </c>
      <c r="D9" s="19">
        <v>1242605383.2015998</v>
      </c>
      <c r="E9" s="21"/>
    </row>
    <row r="10" spans="1:5" ht="15" customHeight="1" x14ac:dyDescent="0.25">
      <c r="A10" s="4" t="s">
        <v>40</v>
      </c>
      <c r="B10" s="4" t="s">
        <v>41</v>
      </c>
      <c r="C10" s="10">
        <f>C9/C4</f>
        <v>3.6565340709358413E-3</v>
      </c>
      <c r="D10" s="10">
        <v>3.6546525765383843E-3</v>
      </c>
      <c r="E10" s="23"/>
    </row>
    <row r="11" spans="1:5" x14ac:dyDescent="0.2">
      <c r="E11" s="22"/>
    </row>
    <row r="13" spans="1:5" x14ac:dyDescent="0.2">
      <c r="C13" s="13"/>
      <c r="D13" s="13"/>
    </row>
    <row r="14" spans="1:5" x14ac:dyDescent="0.2">
      <c r="C14" s="13"/>
      <c r="D14" s="13"/>
    </row>
    <row r="15" spans="1:5" x14ac:dyDescent="0.2">
      <c r="C15" s="13"/>
      <c r="D15" s="13"/>
    </row>
    <row r="16" spans="1:5" x14ac:dyDescent="0.2">
      <c r="C16" s="13"/>
      <c r="D16" s="13"/>
    </row>
    <row r="17" spans="3:4" x14ac:dyDescent="0.2">
      <c r="C17" s="13"/>
      <c r="D17" s="13"/>
    </row>
    <row r="18" spans="3:4" x14ac:dyDescent="0.2">
      <c r="C18" s="13"/>
      <c r="D18" s="13"/>
    </row>
    <row r="19" spans="3:4" x14ac:dyDescent="0.2">
      <c r="C19" s="13"/>
      <c r="D19" s="13"/>
    </row>
    <row r="20" spans="3:4" x14ac:dyDescent="0.2">
      <c r="C20" s="13"/>
      <c r="D20" s="13"/>
    </row>
    <row r="23" spans="3:4" x14ac:dyDescent="0.2">
      <c r="C23" s="14"/>
      <c r="D23" s="14"/>
    </row>
    <row r="24" spans="3:4" x14ac:dyDescent="0.2">
      <c r="C24" s="15"/>
      <c r="D24" s="15"/>
    </row>
  </sheetData>
  <mergeCells count="2">
    <mergeCell ref="A1:A2"/>
    <mergeCell ref="B1:B2"/>
  </mergeCells>
  <pageMargins left="0.75" right="0.75" top="1" bottom="1" header="0.5" footer="0.5"/>
  <pageSetup scale="8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34"/>
  <sheetViews>
    <sheetView workbookViewId="0">
      <selection activeCell="B39" sqref="B39"/>
    </sheetView>
  </sheetViews>
  <sheetFormatPr defaultRowHeight="12.75" x14ac:dyDescent="0.2"/>
  <cols>
    <col min="1" max="1" width="6.85546875" customWidth="1"/>
    <col min="2" max="2" width="65" customWidth="1"/>
    <col min="3" max="4" width="20.42578125" customWidth="1"/>
  </cols>
  <sheetData>
    <row r="1" spans="1:4" ht="15" customHeight="1" x14ac:dyDescent="0.25">
      <c r="A1" s="6" t="s">
        <v>6</v>
      </c>
      <c r="B1" s="6" t="s">
        <v>25</v>
      </c>
      <c r="C1" s="6" t="s">
        <v>26</v>
      </c>
      <c r="D1" s="6" t="s">
        <v>27</v>
      </c>
    </row>
    <row r="2" spans="1:4" ht="15" customHeight="1" x14ac:dyDescent="0.25">
      <c r="A2" s="7" t="s">
        <v>42</v>
      </c>
      <c r="B2" s="7" t="s">
        <v>28</v>
      </c>
      <c r="C2" s="7"/>
      <c r="D2" s="7"/>
    </row>
    <row r="3" spans="1:4" ht="15" customHeight="1" x14ac:dyDescent="0.25">
      <c r="A3" s="7" t="s">
        <v>9</v>
      </c>
      <c r="B3" s="7" t="s">
        <v>43</v>
      </c>
      <c r="C3" s="7"/>
      <c r="D3" s="7"/>
    </row>
    <row r="4" spans="1:4" ht="15" customHeight="1" x14ac:dyDescent="0.25">
      <c r="A4" s="4" t="s">
        <v>29</v>
      </c>
      <c r="B4" s="4" t="s">
        <v>44</v>
      </c>
      <c r="C4" s="4"/>
      <c r="D4" s="4"/>
    </row>
    <row r="5" spans="1:4" ht="15" customHeight="1" x14ac:dyDescent="0.25">
      <c r="A5" s="4" t="s">
        <v>31</v>
      </c>
      <c r="B5" s="4" t="s">
        <v>45</v>
      </c>
      <c r="C5" s="4"/>
      <c r="D5" s="4"/>
    </row>
    <row r="6" spans="1:4" ht="15" customHeight="1" x14ac:dyDescent="0.25">
      <c r="A6" s="4" t="s">
        <v>33</v>
      </c>
      <c r="B6" s="4" t="s">
        <v>46</v>
      </c>
      <c r="C6" s="4"/>
      <c r="D6" s="4"/>
    </row>
    <row r="7" spans="1:4" ht="15" customHeight="1" x14ac:dyDescent="0.25">
      <c r="A7" s="7" t="s">
        <v>12</v>
      </c>
      <c r="B7" s="7" t="s">
        <v>47</v>
      </c>
      <c r="C7" s="7"/>
      <c r="D7" s="7"/>
    </row>
    <row r="8" spans="1:4" ht="15" customHeight="1" x14ac:dyDescent="0.25">
      <c r="A8" s="4" t="s">
        <v>36</v>
      </c>
      <c r="B8" s="4" t="s">
        <v>44</v>
      </c>
      <c r="C8" s="4"/>
      <c r="D8" s="4"/>
    </row>
    <row r="9" spans="1:4" ht="15" customHeight="1" x14ac:dyDescent="0.25">
      <c r="A9" s="4" t="s">
        <v>38</v>
      </c>
      <c r="B9" s="4" t="s">
        <v>45</v>
      </c>
      <c r="C9" s="4"/>
      <c r="D9" s="4"/>
    </row>
    <row r="10" spans="1:4" ht="15" customHeight="1" x14ac:dyDescent="0.25">
      <c r="A10" s="4" t="s">
        <v>40</v>
      </c>
      <c r="B10" s="4" t="s">
        <v>46</v>
      </c>
      <c r="C10" s="4"/>
      <c r="D10" s="4"/>
    </row>
    <row r="11" spans="1:4" ht="13.15" customHeight="1" x14ac:dyDescent="0.25">
      <c r="A11" s="7" t="s">
        <v>15</v>
      </c>
      <c r="B11" s="7" t="s">
        <v>48</v>
      </c>
      <c r="C11" s="7"/>
      <c r="D11" s="7"/>
    </row>
    <row r="12" spans="1:4" ht="15" customHeight="1" x14ac:dyDescent="0.25">
      <c r="A12" s="4" t="s">
        <v>49</v>
      </c>
      <c r="B12" s="4" t="s">
        <v>50</v>
      </c>
      <c r="C12" s="4"/>
      <c r="D12" s="4"/>
    </row>
    <row r="13" spans="1:4" ht="15" customHeight="1" x14ac:dyDescent="0.25">
      <c r="A13" s="4" t="s">
        <v>51</v>
      </c>
      <c r="B13" s="4" t="s">
        <v>52</v>
      </c>
      <c r="C13" s="4"/>
      <c r="D13" s="4"/>
    </row>
    <row r="14" spans="1:4" ht="15" customHeight="1" x14ac:dyDescent="0.25">
      <c r="A14" s="4" t="s">
        <v>53</v>
      </c>
      <c r="B14" s="4" t="s">
        <v>54</v>
      </c>
      <c r="C14" s="4"/>
      <c r="D14" s="4"/>
    </row>
    <row r="15" spans="1:4" ht="15" customHeight="1" x14ac:dyDescent="0.25">
      <c r="A15" s="7" t="s">
        <v>55</v>
      </c>
      <c r="B15" s="7" t="s">
        <v>56</v>
      </c>
      <c r="C15" s="7"/>
      <c r="D15" s="7"/>
    </row>
    <row r="16" spans="1:4" ht="15" customHeight="1" x14ac:dyDescent="0.25">
      <c r="A16" s="7" t="s">
        <v>57</v>
      </c>
      <c r="B16" s="7" t="s">
        <v>58</v>
      </c>
      <c r="C16" s="7"/>
      <c r="D16" s="7"/>
    </row>
    <row r="17" spans="1:4" ht="15" customHeight="1" x14ac:dyDescent="0.25">
      <c r="A17" s="4" t="s">
        <v>59</v>
      </c>
      <c r="B17" s="4" t="s">
        <v>60</v>
      </c>
      <c r="C17" s="4"/>
      <c r="D17" s="4"/>
    </row>
    <row r="18" spans="1:4" ht="15" customHeight="1" x14ac:dyDescent="0.25">
      <c r="A18" s="4" t="s">
        <v>61</v>
      </c>
      <c r="B18" s="4" t="s">
        <v>62</v>
      </c>
      <c r="C18" s="4"/>
      <c r="D18" s="4"/>
    </row>
    <row r="19" spans="1:4" ht="15" customHeight="1" x14ac:dyDescent="0.25">
      <c r="A19" s="7" t="s">
        <v>63</v>
      </c>
      <c r="B19" s="7" t="s">
        <v>35</v>
      </c>
      <c r="C19" s="7"/>
      <c r="D19" s="7"/>
    </row>
    <row r="20" spans="1:4" ht="15" customHeight="1" x14ac:dyDescent="0.25">
      <c r="A20" s="4" t="s">
        <v>64</v>
      </c>
      <c r="B20" s="4" t="s">
        <v>37</v>
      </c>
      <c r="C20" s="4"/>
      <c r="D20" s="4"/>
    </row>
    <row r="21" spans="1:4" ht="15" customHeight="1" x14ac:dyDescent="0.25">
      <c r="A21" s="4" t="s">
        <v>65</v>
      </c>
      <c r="B21" s="4" t="s">
        <v>39</v>
      </c>
      <c r="C21" s="4"/>
      <c r="D21" s="4"/>
    </row>
    <row r="22" spans="1:4" ht="15" customHeight="1" x14ac:dyDescent="0.25">
      <c r="A22" s="4" t="s">
        <v>66</v>
      </c>
      <c r="B22" s="4" t="s">
        <v>41</v>
      </c>
      <c r="C22" s="4"/>
      <c r="D22" s="4"/>
    </row>
    <row r="23" spans="1:4" ht="15" customHeight="1" x14ac:dyDescent="0.25">
      <c r="A23" s="7" t="s">
        <v>67</v>
      </c>
      <c r="B23" s="7" t="s">
        <v>68</v>
      </c>
      <c r="C23" s="7"/>
      <c r="D23" s="7"/>
    </row>
    <row r="24" spans="1:4" ht="15" customHeight="1" x14ac:dyDescent="0.25">
      <c r="A24" s="7" t="s">
        <v>9</v>
      </c>
      <c r="B24" s="7" t="s">
        <v>43</v>
      </c>
      <c r="C24" s="7"/>
      <c r="D24" s="7"/>
    </row>
    <row r="25" spans="1:4" ht="15" customHeight="1" x14ac:dyDescent="0.25">
      <c r="A25" s="7" t="s">
        <v>12</v>
      </c>
      <c r="B25" s="7" t="s">
        <v>47</v>
      </c>
      <c r="C25" s="7"/>
      <c r="D25" s="7"/>
    </row>
    <row r="26" spans="1:4" ht="15" customHeight="1" x14ac:dyDescent="0.25">
      <c r="A26" s="7" t="s">
        <v>15</v>
      </c>
      <c r="B26" s="7" t="s">
        <v>69</v>
      </c>
      <c r="C26" s="7"/>
      <c r="D26" s="7"/>
    </row>
    <row r="27" spans="1:4" ht="15" customHeight="1" x14ac:dyDescent="0.25">
      <c r="A27" s="7" t="s">
        <v>55</v>
      </c>
      <c r="B27" s="7" t="s">
        <v>70</v>
      </c>
      <c r="C27" s="7" t="s">
        <v>71</v>
      </c>
      <c r="D27" s="7" t="s">
        <v>71</v>
      </c>
    </row>
    <row r="28" spans="1:4" ht="15" customHeight="1" x14ac:dyDescent="0.25">
      <c r="A28" s="4" t="s">
        <v>72</v>
      </c>
      <c r="B28" s="4" t="s">
        <v>73</v>
      </c>
      <c r="C28" s="4"/>
      <c r="D28" s="4"/>
    </row>
    <row r="29" spans="1:4" ht="15" customHeight="1" x14ac:dyDescent="0.25">
      <c r="A29" s="4" t="s">
        <v>74</v>
      </c>
      <c r="B29" s="4" t="s">
        <v>75</v>
      </c>
      <c r="C29" s="4"/>
      <c r="D29" s="4"/>
    </row>
    <row r="30" spans="1:4" ht="15" customHeight="1" x14ac:dyDescent="0.25">
      <c r="A30" s="7" t="s">
        <v>57</v>
      </c>
      <c r="B30" s="7" t="s">
        <v>76</v>
      </c>
      <c r="C30" s="7"/>
      <c r="D30" s="7"/>
    </row>
    <row r="31" spans="1:4" ht="15" customHeight="1" x14ac:dyDescent="0.25">
      <c r="A31" s="4" t="s">
        <v>59</v>
      </c>
      <c r="B31" s="4" t="s">
        <v>60</v>
      </c>
      <c r="C31" s="4"/>
      <c r="D31" s="4"/>
    </row>
    <row r="32" spans="1:4" ht="15" customHeight="1" x14ac:dyDescent="0.25">
      <c r="A32" s="4" t="s">
        <v>61</v>
      </c>
      <c r="B32" s="4" t="s">
        <v>62</v>
      </c>
      <c r="C32" s="4"/>
      <c r="D32" s="4"/>
    </row>
    <row r="33" spans="1:4" ht="15" customHeight="1" x14ac:dyDescent="0.25">
      <c r="A33" s="30" t="s">
        <v>77</v>
      </c>
      <c r="B33" s="30"/>
      <c r="C33" s="30"/>
      <c r="D33" s="30"/>
    </row>
    <row r="34" spans="1:4" ht="15" customHeight="1" x14ac:dyDescent="0.25">
      <c r="A34" s="30" t="s">
        <v>78</v>
      </c>
      <c r="B34" s="30"/>
      <c r="C34" s="30"/>
      <c r="D34" s="30"/>
    </row>
  </sheetData>
  <mergeCells count="2">
    <mergeCell ref="A33:D33"/>
    <mergeCell ref="A34:D34"/>
  </mergeCells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>
      <selection activeCell="C29" sqref="C29"/>
    </sheetView>
  </sheetViews>
  <sheetFormatPr defaultRowHeight="12.75" x14ac:dyDescent="0.2"/>
  <cols>
    <col min="1" max="1" width="6.85546875" customWidth="1"/>
    <col min="2" max="2" width="39.42578125" customWidth="1"/>
    <col min="3" max="3" width="43.5703125" customWidth="1"/>
  </cols>
  <sheetData>
    <row r="1" spans="1:3" ht="15" customHeight="1" x14ac:dyDescent="0.25">
      <c r="A1" s="6" t="s">
        <v>6</v>
      </c>
      <c r="B1" s="6" t="s">
        <v>79</v>
      </c>
      <c r="C1" s="6" t="s">
        <v>7</v>
      </c>
    </row>
    <row r="2" spans="1:3" ht="15" customHeight="1" x14ac:dyDescent="0.25">
      <c r="A2" s="4" t="s">
        <v>80</v>
      </c>
      <c r="B2" s="4" t="s">
        <v>80</v>
      </c>
      <c r="C2" s="4" t="s">
        <v>80</v>
      </c>
    </row>
    <row r="3" spans="1:3" ht="15" customHeight="1" x14ac:dyDescent="0.25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 x14ac:dyDescent="0.2"/>
  <sheetData>
    <row r="1" spans="1:1" x14ac:dyDescent="0.2">
      <c r="A1" t="str">
        <f>CONCATENATE("{'SheetId':'532945ab-6ee2-445c-968d-e7f02eb76aac'",",","'UId':'45b08bd2-96ec-4c18-a8e8-9e7e47bac452'",",'Col':",COLUMN(QuyDinhGia_HangNgay!C5),",'Row':",ROW(QuyDinhGia_HangNgay!C5),",","'Format':'numberic'",",'Value':'",SUBSTITUTE(QuyDinhGia_HangNgay!C5,"'","\'"),"','TargetCode':''}")</f>
        <v>{'SheetId':'532945ab-6ee2-445c-968d-e7f02eb76aac','UId':'45b08bd2-96ec-4c18-a8e8-9e7e47bac452','Col':3,'Row':5,'Format':'numberic','Value':'','TargetCode':''}</v>
      </c>
    </row>
    <row r="2" spans="1:1" x14ac:dyDescent="0.2">
      <c r="A2" t="str">
        <f>CONCATENATE("{'SheetId':'532945ab-6ee2-445c-968d-e7f02eb76aac'",",","'UId':'d132f729-b6c1-49cf-b9f5-ab3e04e5d79b'",",'Col':",COLUMN(QuyDinhGia_HangNgay!D3),",'Row':",ROW(QuyDinhGia_HangNgay!D3),",","'Format':'numberic'",",'Value':'",SUBSTITUTE(QuyDinhGia_HangNgay!D3,"'","\'"),"','TargetCode':''}")</f>
        <v>{'SheetId':'532945ab-6ee2-445c-968d-e7f02eb76aac','UId':'d132f729-b6c1-49cf-b9f5-ab3e04e5d79b','Col':4,'Row':3,'Format':'numberic','Value':'','TargetCode':''}</v>
      </c>
    </row>
    <row r="3" spans="1:1" x14ac:dyDescent="0.2">
      <c r="A3" t="str">
        <f>CONCATENATE("{'SheetId':'532945ab-6ee2-445c-968d-e7f02eb76aac'",",","'UId':'1f175759-6dcd-4ce2-a463-54620d3cec54'",",'Col':",COLUMN(QuyDinhGia_HangNgay!C4),",'Row':",ROW(QuyDinhGia_HangNgay!C4),",","'Format':'numberic'",",'Value':'",SUBSTITUTE(QuyDinhGia_HangNgay!C4,"'","\'"),"','TargetCode':''}")</f>
        <v>{'SheetId':'532945ab-6ee2-445c-968d-e7f02eb76aac','UId':'1f175759-6dcd-4ce2-a463-54620d3cec54','Col':3,'Row':4,'Format':'numberic','Value':'339725326446','TargetCode':''}</v>
      </c>
    </row>
    <row r="4" spans="1:1" x14ac:dyDescent="0.2">
      <c r="A4" t="str">
        <f>CONCATENATE("{'SheetId':'532945ab-6ee2-445c-968d-e7f02eb76aac'",",","'UId':'df63451e-4881-4f55-9d40-3ad3e6256289'",",'Col':",COLUMN(QuyDinhGia_HangNgay!D4),",'Row':",ROW(QuyDinhGia_HangNgay!D4),",","'Format':'numberic'",",'Value':'",SUBSTITUTE(QuyDinhGia_HangNgay!D4,"'","\'"),"','TargetCode':''}")</f>
        <v>{'SheetId':'532945ab-6ee2-445c-968d-e7f02eb76aac','UId':'df63451e-4881-4f55-9d40-3ad3e6256289','Col':4,'Row':4,'Format':'numberic','Value':'340006432124','TargetCode':''}</v>
      </c>
    </row>
    <row r="5" spans="1:1" x14ac:dyDescent="0.2">
      <c r="A5" t="e">
        <f>CONCATENATE("{'SheetId':'532945ab-6ee2-445c-968d-e7f02eb76aac'",",","'UId':'2eff2f57-bc8b-45eb-a1ab-ce1a46dd2e39'",",'Col':",COLUMN(QuyDinhGia_HangNgay!#REF!),",'Row':",ROW(QuyDinhGia_HangNgay!#REF!),",","'Format':'numberic'",",'Value':'",SUBSTITUTE(QuyDinhGia_HangNgay!#REF!,"'","\'"),"','TargetCode':''}")</f>
        <v>#REF!</v>
      </c>
    </row>
    <row r="6" spans="1:1" x14ac:dyDescent="0.2">
      <c r="A6" t="str">
        <f>CONCATENATE("{'SheetId':'532945ab-6ee2-445c-968d-e7f02eb76aac'",",","'UId':'14241584-115f-4a0b-853a-c294e7421148'",",'Col':",COLUMN(QuyDinhGia_HangNgay!D5),",'Row':",ROW(QuyDinhGia_HangNgay!D5),",","'Format':'numberic'",",'Value':'",SUBSTITUTE(QuyDinhGia_HangNgay!D5,"'","\'"),"','TargetCode':''}")</f>
        <v>{'SheetId':'532945ab-6ee2-445c-968d-e7f02eb76aac','UId':'14241584-115f-4a0b-853a-c294e7421148','Col':4,'Row':5,'Format':'numberic','Value':'','TargetCode':''}</v>
      </c>
    </row>
    <row r="7" spans="1:1" x14ac:dyDescent="0.2">
      <c r="A7" t="str">
        <f>CONCATENATE("{'SheetId':'532945ab-6ee2-445c-968d-e7f02eb76aac'",",","'UId':'8922bb11-1c36-45a2-b95e-d93a0bfb38a0'",",'Col':",COLUMN(QuyDinhGia_HangNgay!C6),",'Row':",ROW(QuyDinhGia_HangNgay!C6),",","'Format':'numberic'",",'Value':'",SUBSTITUTE(QuyDinhGia_HangNgay!C6,"'","\'"),"','TargetCode':''}")</f>
        <v>{'SheetId':'532945ab-6ee2-445c-968d-e7f02eb76aac','UId':'8922bb11-1c36-45a2-b95e-d93a0bfb38a0','Col':3,'Row':6,'Format':'numberic','Value':'16161.69','TargetCode':''}</v>
      </c>
    </row>
    <row r="8" spans="1:1" x14ac:dyDescent="0.2">
      <c r="A8" t="str">
        <f>CONCATENATE("{'SheetId':'532945ab-6ee2-445c-968d-e7f02eb76aac'",",","'UId':'0386b55c-340a-4ccd-b981-23c5ede5d6b8'",",'Col':",COLUMN(QuyDinhGia_HangNgay!D6),",'Row':",ROW(QuyDinhGia_HangNgay!D6),",","'Format':'numberic'",",'Value':'",SUBSTITUTE(QuyDinhGia_HangNgay!D6,"'","\'"),"','TargetCode':''}")</f>
        <v>{'SheetId':'532945ab-6ee2-445c-968d-e7f02eb76aac','UId':'0386b55c-340a-4ccd-b981-23c5ede5d6b8','Col':4,'Row':6,'Format':'numberic','Value':'16166.74','TargetCode':''}</v>
      </c>
    </row>
    <row r="9" spans="1:1" x14ac:dyDescent="0.2">
      <c r="A9" t="str">
        <f>CONCATENATE("{'SheetId':'532945ab-6ee2-445c-968d-e7f02eb76aac'",",","'UId':'52cfa2aa-2e4e-4d9b-aa94-408ee6db76ba'",",'Col':",COLUMN(QuyDinhGia_HangNgay!C7),",'Row':",ROW(QuyDinhGia_HangNgay!C7),",","'Format':'numberic'",",'Value':'",SUBSTITUTE(QuyDinhGia_HangNgay!C7,"'","\'"),"','TargetCode':''}")</f>
        <v>{'SheetId':'532945ab-6ee2-445c-968d-e7f02eb76aac','UId':'52cfa2aa-2e4e-4d9b-aa94-408ee6db76ba','Col':3,'Row':7,'Format':'numberic','Value':'','TargetCode':''}</v>
      </c>
    </row>
    <row r="10" spans="1:1" x14ac:dyDescent="0.2">
      <c r="A10" t="str">
        <f>CONCATENATE("{'SheetId':'532945ab-6ee2-445c-968d-e7f02eb76aac'",",","'UId':'9a5146c2-fdd2-41ce-9041-29ea7556319e'",",'Col':",COLUMN(QuyDinhGia_HangNgay!D7),",'Row':",ROW(QuyDinhGia_HangNgay!D7),",","'Format':'numberic'",",'Value':'",SUBSTITUTE(QuyDinhGia_HangNgay!D7,"'","\'"),"','TargetCode':''}")</f>
        <v>{'SheetId':'532945ab-6ee2-445c-968d-e7f02eb76aac','UId':'9a5146c2-fdd2-41ce-9041-29ea7556319e','Col':4,'Row':7,'Format':'numberic','Value':'','TargetCode':''}</v>
      </c>
    </row>
    <row r="11" spans="1:1" x14ac:dyDescent="0.2">
      <c r="A11" t="str">
        <f>CONCATENATE("{'SheetId':'532945ab-6ee2-445c-968d-e7f02eb76aac'",",","'UId':'0122b8e6-6e98-44a3-b5f5-62119cc28b58'",",'Col':",COLUMN(QuyDinhGia_HangNgay!C8),",'Row':",ROW(QuyDinhGia_HangNgay!C8),",","'Format':'numberic'",",'Value':'",SUBSTITUTE(QuyDinhGia_HangNgay!C8,"'","\'"),"','TargetCode':''}")</f>
        <v>{'SheetId':'532945ab-6ee2-445c-968d-e7f02eb76aac','UId':'0122b8e6-6e98-44a3-b5f5-62119cc28b58','Col':3,'Row':8,'Format':'numberic','Value':'76861.84','TargetCode':''}</v>
      </c>
    </row>
    <row r="12" spans="1:1" x14ac:dyDescent="0.2">
      <c r="A12" t="str">
        <f>CONCATENATE("{'SheetId':'532945ab-6ee2-445c-968d-e7f02eb76aac'",",","'UId':'168f3043-fb6e-4c8d-b2e8-aadbc57d62ae'",",'Col':",COLUMN(QuyDinhGia_HangNgay!D8),",'Row':",ROW(QuyDinhGia_HangNgay!D8),",","'Format':'numberic'",",'Value':'",SUBSTITUTE(QuyDinhGia_HangNgay!D8,"'","\'"),"','TargetCode':''}")</f>
        <v>{'SheetId':'532945ab-6ee2-445c-968d-e7f02eb76aac','UId':'168f3043-fb6e-4c8d-b2e8-aadbc57d62ae','Col':4,'Row':8,'Format':'numberic','Value':'76861.84','TargetCode':''}</v>
      </c>
    </row>
    <row r="13" spans="1:1" x14ac:dyDescent="0.2">
      <c r="A13" t="str">
        <f>CONCATENATE("{'SheetId':'532945ab-6ee2-445c-968d-e7f02eb76aac'",",","'UId':'dc373327-812c-4574-a89b-45e7962c83f9'",",'Col':",COLUMN(QuyDinhGia_HangNgay!C9),",'Row':",ROW(QuyDinhGia_HangNgay!C9),",","'Format':'numberic'",",'Value':'",SUBSTITUTE(QuyDinhGia_HangNgay!C9,"'","\'"),"','TargetCode':''}")</f>
        <v>{'SheetId':'532945ab-6ee2-445c-968d-e7f02eb76aac','UId':'dc373327-812c-4574-a89b-45e7962c83f9','Col':3,'Row':9,'Format':'numberic','Value':'1242217230.9096','TargetCode':''}</v>
      </c>
    </row>
    <row r="14" spans="1:1" x14ac:dyDescent="0.2">
      <c r="A14" t="str">
        <f>CONCATENATE("{'SheetId':'532945ab-6ee2-445c-968d-e7f02eb76aac'",",","'UId':'61429e25-1f7f-4225-afcd-4f77120fa043'",",'Col':",COLUMN(QuyDinhGia_HangNgay!D9),",'Row':",ROW(QuyDinhGia_HangNgay!D9),",","'Format':'numberic'",",'Value':'",SUBSTITUTE(QuyDinhGia_HangNgay!D9,"'","\'"),"','TargetCode':''}")</f>
        <v>{'SheetId':'532945ab-6ee2-445c-968d-e7f02eb76aac','UId':'61429e25-1f7f-4225-afcd-4f77120fa043','Col':4,'Row':9,'Format':'numberic','Value':'1242605383.2016','TargetCode':''}</v>
      </c>
    </row>
    <row r="15" spans="1:1" x14ac:dyDescent="0.2">
      <c r="A15" t="str">
        <f>CONCATENATE("{'SheetId':'532945ab-6ee2-445c-968d-e7f02eb76aac'",",","'UId':'edff4b95-f346-4d9f-b0ef-26cf1f17b229'",",'Col':",COLUMN(QuyDinhGia_HangNgay!C10),",'Row':",ROW(QuyDinhGia_HangNgay!C10),",","'Format':'numberic'",",'Value':'",SUBSTITUTE(QuyDinhGia_HangNgay!C10,"'","\'"),"','TargetCode':''}")</f>
        <v>{'SheetId':'532945ab-6ee2-445c-968d-e7f02eb76aac','UId':'edff4b95-f346-4d9f-b0ef-26cf1f17b229','Col':3,'Row':10,'Format':'numberic','Value':'0.00365653407093584','TargetCode':''}</v>
      </c>
    </row>
    <row r="16" spans="1:1" x14ac:dyDescent="0.2">
      <c r="A16" t="str">
        <f>CONCATENATE("{'SheetId':'532945ab-6ee2-445c-968d-e7f02eb76aac'",",","'UId':'2d8d3015-7339-4a4c-89aa-d8c5184315f6'",",'Col':",COLUMN(QuyDinhGia_HangNgay!D10),",'Row':",ROW(QuyDinhGia_HangNgay!D10),",","'Format':'numberic'",",'Value':'",SUBSTITUTE(QuyDinhGia_HangNgay!D10,"'","\'"),"','TargetCode':''}")</f>
        <v>{'SheetId':'532945ab-6ee2-445c-968d-e7f02eb76aac','UId':'2d8d3015-7339-4a4c-89aa-d8c5184315f6','Col':4,'Row':10,'Format':'numberic','Value':'0.00365465257653838','TargetCode':''}</v>
      </c>
    </row>
    <row r="17" spans="1:1" x14ac:dyDescent="0.2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 x14ac:dyDescent="0.2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 x14ac:dyDescent="0.2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 x14ac:dyDescent="0.2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 x14ac:dyDescent="0.2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{'SheetId':'0f0a93f5-60f7-4c27-9121-9ea290dd8334','UId':'7d8df9de-6ec3-46c6-a9cb-3bb3debdabc3','Col':3,'Row':4,'Format':'numberic','Value':'','TargetCode':''}</v>
      </c>
    </row>
    <row r="22" spans="1:1" x14ac:dyDescent="0.2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{'SheetId':'0f0a93f5-60f7-4c27-9121-9ea290dd8334','UId':'6878300a-c20f-462d-9746-1f03421f3475','Col':4,'Row':4,'Format':'numberic','Value':'','TargetCode':''}</v>
      </c>
    </row>
    <row r="23" spans="1:1" x14ac:dyDescent="0.2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 x14ac:dyDescent="0.2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 x14ac:dyDescent="0.2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{'SheetId':'0f0a93f5-60f7-4c27-9121-9ea290dd8334','UId':'cc99c128-86ca-47ff-b226-95c60d9beb91','Col':3,'Row':6,'Format':'numberic','Value':'','TargetCode':''}</v>
      </c>
    </row>
    <row r="26" spans="1:1" x14ac:dyDescent="0.2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{'SheetId':'0f0a93f5-60f7-4c27-9121-9ea290dd8334','UId':'c3bfcec2-e653-4f82-860b-803225fef5d1','Col':4,'Row':6,'Format':'numberic','Value':'','TargetCode':''}</v>
      </c>
    </row>
    <row r="27" spans="1:1" x14ac:dyDescent="0.2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 x14ac:dyDescent="0.2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 x14ac:dyDescent="0.2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{'SheetId':'0f0a93f5-60f7-4c27-9121-9ea290dd8334','UId':'1a4c42c9-725c-46f6-8a85-4bdbfb1f8740','Col':3,'Row':8,'Format':'numberic','Value':'','TargetCode':''}</v>
      </c>
    </row>
    <row r="30" spans="1:1" x14ac:dyDescent="0.2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{'SheetId':'0f0a93f5-60f7-4c27-9121-9ea290dd8334','UId':'102a5969-ecf0-48a6-9b4c-2ef748e27d05','Col':4,'Row':8,'Format':'numberic','Value':'','TargetCode':''}</v>
      </c>
    </row>
    <row r="31" spans="1:1" x14ac:dyDescent="0.2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 x14ac:dyDescent="0.2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 x14ac:dyDescent="0.2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{'SheetId':'0f0a93f5-60f7-4c27-9121-9ea290dd8334','UId':'0adef1d5-524d-427d-84c0-491fb70d8521','Col':3,'Row':10,'Format':'numberic','Value':'','TargetCode':''}</v>
      </c>
    </row>
    <row r="34" spans="1:1" x14ac:dyDescent="0.2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{'SheetId':'0f0a93f5-60f7-4c27-9121-9ea290dd8334','UId':'dfb17dcf-c5ba-4757-9b28-e20992bc4553','Col':4,'Row':10,'Format':'numberic','Value':'','TargetCode':''}</v>
      </c>
    </row>
    <row r="35" spans="1:1" x14ac:dyDescent="0.2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{'SheetId':'0f0a93f5-60f7-4c27-9121-9ea290dd8334','UId':'8c1be6bf-76a4-42d7-9fe4-f4822068d5a4','Col':3,'Row':11,'Format':'numberic','Value':'','TargetCode':''}</v>
      </c>
    </row>
    <row r="36" spans="1:1" x14ac:dyDescent="0.2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{'SheetId':'0f0a93f5-60f7-4c27-9121-9ea290dd8334','UId':'45174d06-2d38-411d-96aa-79e2629d72fe','Col':4,'Row':11,'Format':'numberic','Value':'','TargetCode':''}</v>
      </c>
    </row>
    <row r="37" spans="1:1" x14ac:dyDescent="0.2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{'SheetId':'0f0a93f5-60f7-4c27-9121-9ea290dd8334','UId':'47189bce-6760-48da-9fba-cbd16cc1da69','Col':3,'Row':12,'Format':'numberic','Value':'','TargetCode':''}</v>
      </c>
    </row>
    <row r="38" spans="1:1" x14ac:dyDescent="0.2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{'SheetId':'0f0a93f5-60f7-4c27-9121-9ea290dd8334','UId':'54b90877-796c-44fd-b01c-bac401362c90','Col':4,'Row':12,'Format':'numberic','Value':'','TargetCode':''}</v>
      </c>
    </row>
    <row r="39" spans="1:1" x14ac:dyDescent="0.2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{'SheetId':'0f0a93f5-60f7-4c27-9121-9ea290dd8334','UId':'b596263e-ac83-4575-a696-5d078fa3d3e4','Col':3,'Row':13,'Format':'numberic','Value':'','TargetCode':''}</v>
      </c>
    </row>
    <row r="40" spans="1:1" x14ac:dyDescent="0.2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{'SheetId':'0f0a93f5-60f7-4c27-9121-9ea290dd8334','UId':'97dfbdb2-a540-49b5-997a-79b58e09a2ce','Col':4,'Row':13,'Format':'numberic','Value':'','TargetCode':''}</v>
      </c>
    </row>
    <row r="41" spans="1:1" x14ac:dyDescent="0.2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 x14ac:dyDescent="0.2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 x14ac:dyDescent="0.2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{'SheetId':'0f0a93f5-60f7-4c27-9121-9ea290dd8334','UId':'99c444f1-5fe2-45a1-82fa-ae77b2e76c8c','Col':3,'Row':15,'Format':'numberic','Value':'','TargetCode':''}</v>
      </c>
    </row>
    <row r="44" spans="1:1" x14ac:dyDescent="0.2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{'SheetId':'0f0a93f5-60f7-4c27-9121-9ea290dd8334','UId':'3c320467-dbd9-42b8-b876-53a4718cfc56','Col':4,'Row':15,'Format':'numberic','Value':'','TargetCode':''}</v>
      </c>
    </row>
    <row r="45" spans="1:1" x14ac:dyDescent="0.2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 x14ac:dyDescent="0.2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 x14ac:dyDescent="0.2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{'SheetId':'0f0a93f5-60f7-4c27-9121-9ea290dd8334','UId':'b5f075a6-84c7-47a7-aca6-304f3e7f098b','Col':3,'Row':17,'Format':'numberic','Value':'','TargetCode':''}</v>
      </c>
    </row>
    <row r="48" spans="1:1" x14ac:dyDescent="0.2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{'SheetId':'0f0a93f5-60f7-4c27-9121-9ea290dd8334','UId':'4a3b5e69-6655-4a3c-91ad-151d0daffbbe','Col':4,'Row':17,'Format':'numberic','Value':'','TargetCode':''}</v>
      </c>
    </row>
    <row r="49" spans="1:1" x14ac:dyDescent="0.2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{'SheetId':'0f0a93f5-60f7-4c27-9121-9ea290dd8334','UId':'bc8aae90-3d32-424c-89d6-00637a1a5749','Col':3,'Row':18,'Format':'numberic','Value':'','TargetCode':''}</v>
      </c>
    </row>
    <row r="50" spans="1:1" x14ac:dyDescent="0.2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{'SheetId':'0f0a93f5-60f7-4c27-9121-9ea290dd8334','UId':'0712758c-ed69-4c11-ad9c-a1786f232e94','Col':4,'Row':18,'Format':'numberic','Value':'','TargetCode':''}</v>
      </c>
    </row>
    <row r="51" spans="1:1" x14ac:dyDescent="0.2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 x14ac:dyDescent="0.2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 x14ac:dyDescent="0.2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{'SheetId':'0f0a93f5-60f7-4c27-9121-9ea290dd8334','UId':'9d2538f9-f4fe-4678-a845-a343332a4000','Col':3,'Row':20,'Format':'numberic','Value':'','TargetCode':''}</v>
      </c>
    </row>
    <row r="54" spans="1:1" x14ac:dyDescent="0.2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{'SheetId':'0f0a93f5-60f7-4c27-9121-9ea290dd8334','UId':'2aedc9fa-169e-4d63-8a5f-edb7276fb5de','Col':4,'Row':20,'Format':'numberic','Value':'','TargetCode':''}</v>
      </c>
    </row>
    <row r="55" spans="1:1" x14ac:dyDescent="0.2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{'SheetId':'0f0a93f5-60f7-4c27-9121-9ea290dd8334','UId':'66104325-15b6-436e-8977-c1215983f874','Col':3,'Row':21,'Format':'numberic','Value':'','TargetCode':''}</v>
      </c>
    </row>
    <row r="56" spans="1:1" x14ac:dyDescent="0.2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{'SheetId':'0f0a93f5-60f7-4c27-9121-9ea290dd8334','UId':'7db1f99a-6d4f-4763-baf8-36e5fd015757','Col':4,'Row':21,'Format':'numberic','Value':'','TargetCode':''}</v>
      </c>
    </row>
    <row r="57" spans="1:1" x14ac:dyDescent="0.2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{'SheetId':'0f0a93f5-60f7-4c27-9121-9ea290dd8334','UId':'17834fd5-1e27-40b9-8148-68fc4fbf1c12','Col':3,'Row':22,'Format':'numberic','Value':'','TargetCode':''}</v>
      </c>
    </row>
    <row r="58" spans="1:1" x14ac:dyDescent="0.2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{'SheetId':'0f0a93f5-60f7-4c27-9121-9ea290dd8334','UId':'e387b061-10a9-488c-9da4-acb1bc80e5aa','Col':4,'Row':22,'Format':'numberic','Value':'','TargetCode':''}</v>
      </c>
    </row>
    <row r="59" spans="1:1" x14ac:dyDescent="0.2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 x14ac:dyDescent="0.2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 x14ac:dyDescent="0.2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 x14ac:dyDescent="0.2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 x14ac:dyDescent="0.2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 x14ac:dyDescent="0.2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 x14ac:dyDescent="0.2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 x14ac:dyDescent="0.2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 x14ac:dyDescent="0.2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 x14ac:dyDescent="0.2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 x14ac:dyDescent="0.2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 x14ac:dyDescent="0.2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 x14ac:dyDescent="0.2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 x14ac:dyDescent="0.2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 x14ac:dyDescent="0.2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 x14ac:dyDescent="0.2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 x14ac:dyDescent="0.2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 x14ac:dyDescent="0.2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 x14ac:dyDescent="0.2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 x14ac:dyDescent="0.2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 x14ac:dyDescent="0.2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 x14ac:dyDescent="0.2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 x14ac:dyDescent="0.2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FT2xmmg+QyRfGqU7gl0ZXlctYJRvw5YQA3nt9Uoyhfs=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9/V2VIG528K7Qa4QS2STxM7O1Qmvm815ANHI5OOQj4s=</DigestValue>
    </Reference>
  </SignedInfo>
  <SignatureValue>O/2zCu/DgnMgF+ZCTSY9uV6VHBO3aU/2b3I4FKyAAvyUx0av5gAUd0/2j17Tb+eGVxa77VgEpdox
3zoLVkLAd1urNtBiKL3wQE33rk0DIncYAxY/ETTv4F2kRmL6b4vTe5FZYqpSdJ6tgukZxuAmt5Or
Ak7xtCh7WGMSrMlsBI6j6LaEp3E1D88QYe83ujvOczQEgZ+kUnZubJtlnq8jiqYSxiScYjHF9qXT
UB7jyZ1mVyRYu5lUyboM5SePrdqCz9+/XA8+2zHzlIsLKD16RBSSQCvZSqGKPz7ALxdSCamwFAMH
vp7HmmIrMRTWzIMt9ILvtu/lnCKWEZwl+MGgNQ==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FQuflPneZosZPN6Ne8ScoBucNzICpe7mxP2sz7cHZzc=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rPaGH67BmejcPlaz4wLvaPaVr4IgV0udZ09wXvHukbU=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gjXZPnKbaCDkXNBj0HKu+7TeGEaXNHxkmd9PCJAR1Dw=</DigestValue>
      </Reference>
      <Reference URI="/xl/sharedStrings.xml?ContentType=application/vnd.openxmlformats-officedocument.spreadsheetml.sharedStrings+xml">
        <DigestMethod Algorithm="http://www.w3.org/2001/04/xmlenc#sha256"/>
        <DigestValue>7ts/J2yN7+atN0cQxw9mpBDozpyy4P4K1WhVzkZg6mc=</DigestValue>
      </Reference>
      <Reference URI="/xl/styles.xml?ContentType=application/vnd.openxmlformats-officedocument.spreadsheetml.styles+xml">
        <DigestMethod Algorithm="http://www.w3.org/2001/04/xmlenc#sha256"/>
        <DigestValue>AC1ZoVnKbOzZPOLD1jDFnyPGQb1n2P9NXWbkLU6pWrY=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WA1/c0Q869Htnw94a/p4bdq3PFUZonyQdHumtDC9E/k=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KPLAQfEoRdIoI8+6zhlov08vBmK/YkxCwZYyZ4G3Xs4=</DigestValue>
      </Reference>
      <Reference URI="/xl/worksheets/sheet2.xml?ContentType=application/vnd.openxmlformats-officedocument.spreadsheetml.worksheet+xml">
        <DigestMethod Algorithm="http://www.w3.org/2001/04/xmlenc#sha256"/>
        <DigestValue>Kc1ml88UZPg3ypTr+ByyBwpqhjiMx3gdmjtLA6FawxE=</DigestValue>
      </Reference>
      <Reference URI="/xl/worksheets/sheet3.xml?ContentType=application/vnd.openxmlformats-officedocument.spreadsheetml.worksheet+xml">
        <DigestMethod Algorithm="http://www.w3.org/2001/04/xmlenc#sha256"/>
        <DigestValue>BJ4COAt0oLG43EyQIP20THXhAyMcbcTHfVcuIsAb8go=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elu5lAoTwUNv59F6UWic/vKMu2X8IQrP6cOZMomILVw=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2026-07-29T03:38:48Z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2026-07-29T03:38:48Z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OKX8Psomc2RDpuMlxeCA93g58mwPB9L1eWtL6VyjiXs=</DigestValue>
    </Reference>
    <Reference Type="http://www.w3.org/2000/09/xmldsig#Object" URI="#idOfficeObject">
      <DigestMethod Algorithm="http://www.w3.org/2001/04/xmlenc#sha256"/>
      <DigestValue>GVaG86a3BspFFoqAyeHCj7XWkr+6UqLS5ZM8AGebuYI=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2IkcMvJv7b5B23oXXa/5x1bDUJLSOX2Ei7prWCpkW2o=</DigestValue>
    </Reference>
  </SignedInfo>
  <SignatureValue>s+RIpsIIpWwmN8P1UPHb1WNU73woLIwGyqj6JzTc3Zgn2l+umtQ46QJrxu/lcQ0UzCIgW1XS6kuj
NCTXcMUzPLochWNivSrLmneuIK6wFSaBoqluvzYW9BDYgFUhR2JJOhQZ4wz90yQO0YUGMKJT3rVo
CfluoN5A0TySQdab5rS4AIryK5i1j+/lR6urf61oGtOEiAhYEfmKkJTIr4T/7uebwSKQw282aYY/
rjjub18+PopKkVd4kLqejQnR4wQRs8TbO6y7UdKkNZzVeoQbB2n7ywl9gJMtCNaNWJlZ/Cgam/Zn
fgiru9vIt6yQULjCiVHY8Q/Vr0sqfS24IVYxYQ==</SignatureValue>
  <KeyInfo>
    <X509Data>
      <X509Certificate>MIIF+jCCA+KgAwIBAgIQVAEBASTifCzLdMbzd6hkOjANBgkqhkiG9w0BAQsFADBZMRUwEwYDVQQDDAxWTlBULUNBIFNIQTIxMzAxBgNVBAoMKlZJRVROQU0gUE9TVFMgQU5EIFRFTEVDT01NVU5JQ0FUSU9OUyBHUk9VUDELMAkGA1UEBhMCVk4wHhcNMjYwMjI3MDgxODUzWhcNMjkwODMwMDMyMjU3WjCBpDELMAkGA1UEBhMCVk4xEjAQBgNVBAgMCUjDgCBO4buYSTEhMB8GA1UEBwwYUGjGsOG7nW5nIEhhaSBCw6AgVHLGsG5nMT4wPAYDVQQDDDVDw5RORyBUWSBUTkhIIFFV4bqiTiBMw50gUVXhu7ggxJDhuqZVIFTGryBJUEEgUEFSVE5FUjEeMBwGCgmSJomT8ixkAQEMDk1TVDowMTAyNzAzMTc4MIIBIjANBgkqhkiG9w0BAQEFAAOCAQ8AMIIBCgKCAQEAwqQvjkQ0jgtGc6TucOC52U+O9grBKpgDBa9K6kufNcVdiWY6TzILIP/U1OT3QJVOK87u2YUdhAbjhMVIf3QiucyDSivJxnWd1PPTPCVRd3QUVvEsDW4uMZqhbpb/y4pOrS964iMwoAe2uHaCTl0eLlmX5lm+sJ92gMpJ0fe/79ZI0X7uf733rMHiLeCNGc6aHaSoYlf4nmHYcgls6fkFsrOC66ojMqglczTwGS1UpH0cI1giZt8FpokctfRzD1uejm6wEA5xevMkj8tGSeNaRaKUaEp7Btgcnt29lIZ63vKvONRNr2o6TiuNBFdmRc8qHoAVT4Mgx6PaRajV5J20IwIDAQABo4IBcDCCAWwwDAYDVR0TAQH/BAIwADAfBgNVHSMEGDAWgBRrlcTEKSPKJxPLBPD9dOrNvQj/wTCBhwYIKwYBBQUHAQEEezB5MD4GCCsGAQUFBzAChjJodHRwOi8vcHViLnZucHQtY2Eudm4vY2VydHMvdm5wdGNhLXNoYTI1Ni0yMDI0LmNlcjA3BggrBgEFBQcwAYYraHR0cDovL29jc3Atc2hhMjU2LnZucHQtY2Eudm4vcmVzcG9uZGVyMjAyNDAlBgNVHREEHjAcgRpuZ3V5ZW5uZ29jaGFrdGhuQGdtYWlsLmNvbTAVBgNVHSUEDjAMBgorBgEEAYI3CgMMMEQGA1UdHwQ9MDswOaA3oDWGM2h0dHA6Ly9jcmwtc2hhMjU2LnZucHQtY2Eudm4vdm5wdGNhLXNoYTI1Ni0yMDI0LmNybDAdBgNVHQ4EFgQUFe1EXtj9nk5m35ukRkItLekVzF4wDgYDVR0PAQH/BAQDAgTwMA0GCSqGSIb3DQEBCwUAA4ICAQB7frRDmU60UGQlFEnItdM02SgVmU+rvLguLZhyNddOhURHflWtawFVDOm3T0YxDpYfZTJsCuksAIx91SWefbJbVwIqkLhZg8lt0qa5jQ+VDvLUxB0RN+uYYEmpn7LlTqfW2Ktr0vroYG53gcQm4ZwtMj3DOA91j/9IpGHCpq3DtaIyMj/UfIwnyjoCDdNEB2SGD2t4ewftwYEEFZuQZraGOh3Pj/B1yDBBHLdI2MSCuArKEhwhGARZor0sxbQTHeKZFkOBXCqz2HFva3y/HxIjLxmjNTRNbIv2d6L7aIYc5f6Y4xT2Fgv2kZ1qhdSOUqXLc8XGwRzKXt4514hZWndsRrt5DgPabbyFpC74PcQKm26m1DWY/UXBvbpqkqryKFL6Sf95ljhgfSG8FVxf16oBPoY9qCjiVQRrQqZK5J0uPjPjbxZMr0v3A2cD1tXyVdpezFqpaBu8/1vh7fvjd46CmsnmjlSSzWQVe/zJ1Pb3jc6k6EuGk/a3lJ0DQPpoBfcNaylG62bBIQJOzE1RGGBAjQ7mfszaSns+d+RSB+fT3njboU9WvEii5ybHmgCn9FljhoAqbBFjFrQZ9WavmfCAv2lEWWzaZUZxvLUvbNhlTw5B5nNzi7KGPn0ade5EO7NAOMPJ+ibDc/VbRJEK7v8QKYikCABcpuSng+uE3EqxbA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FQuflPneZosZPN6Ne8ScoBucNzICpe7mxP2sz7cHZzc=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rPaGH67BmejcPlaz4wLvaPaVr4IgV0udZ09wXvHukbU=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gjXZPnKbaCDkXNBj0HKu+7TeGEaXNHxkmd9PCJAR1Dw=</DigestValue>
      </Reference>
      <Reference URI="/xl/sharedStrings.xml?ContentType=application/vnd.openxmlformats-officedocument.spreadsheetml.sharedStrings+xml">
        <DigestMethod Algorithm="http://www.w3.org/2001/04/xmlenc#sha256"/>
        <DigestValue>7ts/J2yN7+atN0cQxw9mpBDozpyy4P4K1WhVzkZg6mc=</DigestValue>
      </Reference>
      <Reference URI="/xl/styles.xml?ContentType=application/vnd.openxmlformats-officedocument.spreadsheetml.styles+xml">
        <DigestMethod Algorithm="http://www.w3.org/2001/04/xmlenc#sha256"/>
        <DigestValue>AC1ZoVnKbOzZPOLD1jDFnyPGQb1n2P9NXWbkLU6pWrY=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WA1/c0Q869Htnw94a/p4bdq3PFUZonyQdHumtDC9E/k=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KPLAQfEoRdIoI8+6zhlov08vBmK/YkxCwZYyZ4G3Xs4=</DigestValue>
      </Reference>
      <Reference URI="/xl/worksheets/sheet2.xml?ContentType=application/vnd.openxmlformats-officedocument.spreadsheetml.worksheet+xml">
        <DigestMethod Algorithm="http://www.w3.org/2001/04/xmlenc#sha256"/>
        <DigestValue>Kc1ml88UZPg3ypTr+ByyBwpqhjiMx3gdmjtLA6FawxE=</DigestValue>
      </Reference>
      <Reference URI="/xl/worksheets/sheet3.xml?ContentType=application/vnd.openxmlformats-officedocument.spreadsheetml.worksheet+xml">
        <DigestMethod Algorithm="http://www.w3.org/2001/04/xmlenc#sha256"/>
        <DigestValue>BJ4COAt0oLG43EyQIP20THXhAyMcbcTHfVcuIsAb8go=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elu5lAoTwUNv59F6UWic/vKMu2X8IQrP6cOZMomILVw=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2026-07-29T05:00:44Z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2026-07-29T05:00:44Z</xd:SigningTime>
          <xd:SigningCertificate>
            <xd:Cert>
              <xd:CertDigest>
                <DigestMethod Algorithm="http://www.w3.org/2001/04/xmlenc#sha256"/>
                <DigestValue>9GkwvAVd3k4YM4I/OKUYztpMYNFpG3g4pTgSixTai6M=</DigestValue>
              </xd:CertDigest>
              <xd:IssuerSerial>
                <X509IssuerName>C=VN, O=VIETNAM POSTS AND TELECOMMUNICATIONS GROUP, CN=VNPT-CA SHA2</X509IssuerName>
                <X509SerialNumber>111660364315844498306045590283460568122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Tong quan</vt:lpstr>
      <vt:lpstr>QuyDinhGia_HangNgay</vt:lpstr>
      <vt:lpstr>QuyDinhGia_Khac</vt:lpstr>
      <vt:lpstr>PhanHoiNHGS_06281</vt:lpstr>
      <vt:lpstr>SheetHidden</vt:lpstr>
      <vt:lpstr>QuyDinhGia_HangNgay!Print_Area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Hồng Vũ Minh</dc:creator>
  <cp:lastModifiedBy>Trinh Thi Thao Mien</cp:lastModifiedBy>
  <cp:lastPrinted>2025-07-04T07:08:24Z</cp:lastPrinted>
  <dcterms:created xsi:type="dcterms:W3CDTF">2021-05-17T07:04:34Z</dcterms:created>
  <dcterms:modified xsi:type="dcterms:W3CDTF">2026-07-29T03:32:23Z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