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custom.xml" ContentType="application/vnd.openxmlformats-officedocument.custom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NDAF - QUY DAU TU CHU DONG VND - 10447694 - BIDB526666\4. BAO CAO DINH KY\NAM 2026\2. BC NGÀY\"/>
    </mc:Choice>
  </mc:AlternateContent>
  <bookViews>
    <workbookView xWindow="0" yWindow="0" windowWidth="19440" windowHeight="12180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externalReferences>
    <externalReference r:id="rId6"/>
  </externalReferences>
  <definedNames>
    <definedName name="GDCCQ_Loai_giao_dich">[1]!Table_GDCCQ[Loại giao dịch]</definedName>
    <definedName name="GDCCQ_Ngay_giao_dich">[1]!Table_GDCCQ[Ngày giao dịch]</definedName>
    <definedName name="GDCCQ_Phan_loai_NDT">[1]!Table_GDCCQ[Phân loại NDT]</definedName>
    <definedName name="GDCCQ_SL_CCQ_giao_dich">[1]!Table_GDCCQ[Số lượng CCQ giao dịch]</definedName>
  </definedNames>
  <calcPr calcId="162913"/>
</workbook>
</file>

<file path=xl/calcChain.xml><?xml version="1.0" encoding="utf-8"?>
<calcChain xmlns="http://schemas.openxmlformats.org/spreadsheetml/2006/main">
  <c r="C9" i="2" l="1"/>
  <c r="D3" i="1"/>
  <c r="C10" i="2" l="1"/>
  <c r="A8" i="1" l="1"/>
  <c r="A1" i="5" l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</calcChain>
</file>

<file path=xl/comments1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<sst xmlns="http://schemas.openxmlformats.org/spreadsheetml/2006/main" count="169" uniqueCount="85">
  <si>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</si>
  <si>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</si>
  <si>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</si>
  <si>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</si>
  <si>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</si>
  <si>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</si>
  <si>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</si>
  <si>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</si>
  <si>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</si>
  <si>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</si>
  <si>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</si>
  <si>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</si>
  <si>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</si>
  <si>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</si>
  <si>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</si>
  <si>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</si>
  <si>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</si>
  <si>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</si>
  <si>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</si>
  <si>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</si>
  <si>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</si>
  <si>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</si>
  <si>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</si>
  <si>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</si>
  <si>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</si>
  <si>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</si>
  <si>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</si>
  <si>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</si>
  <si>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</si>
  <si>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</si>
  <si>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</si>
  <si>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</si>
  <si>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</si>
  <si>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</si>
  <si>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</si>
  <si>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</si>
  <si>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</si>
  <si>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</si>
  <si>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</si>
  <si>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</si>
  <si>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</si>
  <si>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</si>
  <si>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</si>
  <si>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</si>
  <si>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</si>
  <si>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</si>
  <si>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</si>
  <si>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</si>
  <si>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</si>
  <si>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</si>
  <si>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</si>
  <si>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</si>
  <si>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</si>
  <si>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</si>
  <si>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</si>
  <si>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</si>
  <si>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</si>
  <si>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</si>
  <si>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</si>
  <si>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</si>
  <si>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</si>
  <si>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</si>
  <si>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</si>
  <si>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</si>
  <si>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</si>
  <si>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</si>
  <si>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</si>
  <si>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</si>
  <si>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</si>
  <si>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</si>
  <si>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</si>
  <si>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</si>
  <si>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</si>
  <si>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</si>
  <si>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</si>
  <si>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</si>
  <si>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</si>
  <si>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</si>
  <si>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</si>
  <si>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</si>
  <si>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</si>
  <si>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Ngân hàng giám sát: Ngân hàng TMCP Đầu tư và Phát triển Việt Nam - Chi nhánh Hà Thành</t>
  </si>
  <si>
    <t>Tên Quỹ: Quỹ Đầu Tư Chủ Động VND</t>
  </si>
  <si>
    <t xml:space="preserve">Kỳ báo cáo </t>
  </si>
  <si>
    <t>Tên Công ty quản lý quỹ:  Công ty TNHH Quản lý Quỹ đầu tư IPA PARTNER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</si>
</sst>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2"/>
    </font>
    <font>
      <sz val="13"/>
      <color theme="1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3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8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center" vertical="justify"/>
    </xf>
    <xf numFmtId="0" fontId="8" fillId="0" borderId="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14" fontId="5" fillId="0" borderId="0" xfId="0" applyNumberFormat="1" applyFont="1" applyAlignment="1">
      <alignment horizontal="left"/>
    </xf>
    <xf numFmtId="164" fontId="8" fillId="0" borderId="1" xfId="1" applyFont="1" applyBorder="1" applyAlignment="1">
      <alignment horizontal="left"/>
    </xf>
    <xf numFmtId="10" fontId="8" fillId="0" borderId="1" xfId="2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165" fontId="15" fillId="3" borderId="2" xfId="3" applyNumberFormat="1" applyFont="1" applyFill="1" applyBorder="1" applyAlignment="1">
      <alignment horizontal="right" vertical="center" wrapText="1"/>
    </xf>
    <xf numFmtId="165" fontId="0" fillId="0" borderId="0" xfId="1" applyNumberFormat="1" applyFont="1"/>
    <xf numFmtId="165" fontId="0" fillId="0" borderId="0" xfId="0" applyNumberFormat="1"/>
    <xf numFmtId="43" fontId="0" fillId="0" borderId="0" xfId="0" applyNumberFormat="1"/>
    <xf numFmtId="0" fontId="5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14" fontId="16" fillId="0" borderId="0" xfId="0" applyNumberFormat="1" applyFont="1" applyAlignment="1">
      <alignment horizontal="left"/>
    </xf>
    <xf numFmtId="165" fontId="5" fillId="0" borderId="1" xfId="1" applyNumberFormat="1" applyFont="1" applyFill="1" applyBorder="1" applyAlignment="1">
      <alignment horizontal="left"/>
    </xf>
    <xf numFmtId="0" fontId="0" fillId="0" borderId="0" xfId="0" applyAlignment="1">
      <alignment vertical="center"/>
    </xf>
    <xf numFmtId="164" fontId="15" fillId="3" borderId="2" xfId="8" applyNumberFormat="1" applyFont="1" applyFill="1" applyBorder="1" applyAlignment="1">
      <alignment horizontal="right" vertical="center" wrapText="1"/>
    </xf>
    <xf numFmtId="10" fontId="0" fillId="0" borderId="0" xfId="2" applyNumberFormat="1" applyFont="1"/>
    <xf numFmtId="0" fontId="0" fillId="0" borderId="6" xfId="0" applyBorder="1"/>
    <xf numFmtId="0" fontId="13" fillId="0" borderId="7" xfId="0" applyFont="1" applyBorder="1" applyAlignment="1">
      <alignment horizontal="left"/>
    </xf>
    <xf numFmtId="14" fontId="6" fillId="2" borderId="8" xfId="0" applyNumberFormat="1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justify"/>
    </xf>
    <xf numFmtId="0" fontId="10" fillId="0" borderId="0" xfId="0" applyFont="1" applyAlignment="1">
      <alignment horizontal="center" vertical="justify"/>
    </xf>
    <xf numFmtId="0" fontId="9" fillId="0" borderId="0" xfId="0" applyFont="1" applyAlignment="1">
      <alignment horizontal="center" vertical="justify"/>
    </xf>
    <xf numFmtId="0" fontId="11" fillId="0" borderId="0" xfId="0" applyFont="1" applyAlignment="1">
      <alignment horizontal="center" vertical="justify"/>
    </xf>
    <xf numFmtId="0" fontId="5" fillId="0" borderId="0" xfId="0" applyFont="1" applyAlignment="1">
      <alignment horizontal="left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23">
    <cellStyle name="Comma" xfId="1" builtinId="3"/>
    <cellStyle name="Comma 2" xfId="5"/>
    <cellStyle name="Comma 2 5" xfId="3"/>
    <cellStyle name="Comma 2 5 2" xfId="22"/>
    <cellStyle name="Comma 3" xfId="8"/>
    <cellStyle name="Comma 4" xfId="19"/>
    <cellStyle name="Comma 5" xfId="21"/>
    <cellStyle name="Currency [0] 2" xfId="10"/>
    <cellStyle name="Normal" xfId="0" builtinId="0"/>
    <cellStyle name="Normal 10" xfId="11"/>
    <cellStyle name="Normal 11" xfId="4"/>
    <cellStyle name="Normal 2" xfId="6"/>
    <cellStyle name="Normal 3" xfId="7"/>
    <cellStyle name="Normal 4" xfId="12"/>
    <cellStyle name="Normal 5" xfId="13"/>
    <cellStyle name="Normal 6" xfId="14"/>
    <cellStyle name="Normal 7" xfId="15"/>
    <cellStyle name="Normal 8" xfId="16"/>
    <cellStyle name="Normal 9" xfId="17"/>
    <cellStyle name="Percent" xfId="2" builtinId="5"/>
    <cellStyle name="Percent 2" xfId="9"/>
    <cellStyle name="Percent 3" xfId="18"/>
    <cellStyle name="Percent 4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UU%20KY-GIAM%20SAT/1.KHACH%20HANG/VNDAF%20-%20QUY%20DAU%20TU%20CHU%20DONG%20VND%20-%2010447694%20-%20BIDB526666/5.%20THEO%20DOI%20GIAO%20DICH/2022.03.01%20-%20nay%20-%20FUND%20ADMIN_VNDAF%20(final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COGNOS"/>
      <sheetName val="CASH"/>
      <sheetName val="SHARE"/>
      <sheetName val="BOND"/>
      <sheetName val="DERI"/>
      <sheetName val="GDCCQ"/>
      <sheetName val="PRICE"/>
      <sheetName val="CCTTTT"/>
      <sheetName val="RECORD"/>
      <sheetName val="Realtime"/>
      <sheetName val="ENTRYS"/>
      <sheetName val="BOOK"/>
      <sheetName val="BALANCE"/>
      <sheetName val="NAV"/>
      <sheetName val="BCGS"/>
      <sheetName val="BC_NAV_KY_GIAY"/>
      <sheetName val="BC_NAV_KY_SO"/>
      <sheetName val="THONG_BAO_PHI"/>
      <sheetName val="BCDK_BCthunhap"/>
      <sheetName val="BCTinhHinhTaiChinh_06105"/>
      <sheetName val="BCTaiSan_06027"/>
      <sheetName val="BCKetQuaHoatDong_06028"/>
      <sheetName val="GiaTriTaiSanRong_06129"/>
      <sheetName val="Khac_06030"/>
      <sheetName val="2022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5"/>
  <sheetViews>
    <sheetView tabSelected="1" view="pageBreakPreview" zoomScaleNormal="100" zoomScaleSheetLayoutView="100" workbookViewId="0">
      <selection activeCell="L13" sqref="L13"/>
    </sheetView>
  </sheetViews>
  <sheetFormatPr defaultRowHeight="12.75" x14ac:dyDescent="0.2"/>
  <cols>
    <col min="1" max="1" width="37" customWidth="1"/>
    <col min="2" max="2" width="8.140625" customWidth="1"/>
    <col min="3" max="3" width="41.5703125" customWidth="1"/>
    <col min="4" max="4" width="46.140625" customWidth="1"/>
  </cols>
  <sheetData>
    <row r="1" spans="1:5" ht="30" customHeight="1" x14ac:dyDescent="0.2">
      <c r="A1" s="30" t="s">
        <v>0</v>
      </c>
      <c r="B1" s="30"/>
      <c r="C1" s="30"/>
      <c r="D1" s="30"/>
    </row>
    <row r="2" spans="1:5" ht="15" customHeight="1" x14ac:dyDescent="0.25">
      <c r="A2" s="1" t="s">
        <v>1</v>
      </c>
      <c r="B2" s="1" t="s">
        <v>1</v>
      </c>
      <c r="C2" s="2" t="s">
        <v>2</v>
      </c>
      <c r="D2" s="20">
        <v>46079</v>
      </c>
    </row>
    <row r="3" spans="1:5" ht="15" customHeight="1" x14ac:dyDescent="0.25">
      <c r="A3" s="1"/>
      <c r="B3" s="1" t="s">
        <v>1</v>
      </c>
      <c r="C3" s="2" t="s">
        <v>3</v>
      </c>
      <c r="D3" s="8">
        <f>IF(WEEKDAY(D2)=6,D2+9,D2)</f>
        <v>46079</v>
      </c>
      <c r="E3" s="8"/>
    </row>
    <row r="4" spans="1:5" ht="15" customHeight="1" x14ac:dyDescent="0.25">
      <c r="A4" s="1" t="s">
        <v>1</v>
      </c>
      <c r="B4" s="1" t="s">
        <v>1</v>
      </c>
      <c r="C4" s="1" t="s">
        <v>1</v>
      </c>
      <c r="D4" s="16" t="s">
        <v>1</v>
      </c>
    </row>
    <row r="5" spans="1:5" ht="15" customHeight="1" x14ac:dyDescent="0.25">
      <c r="A5" s="11" t="s">
        <v>84</v>
      </c>
      <c r="B5" s="1"/>
      <c r="C5" s="1"/>
      <c r="D5" s="1" t="s">
        <v>1</v>
      </c>
    </row>
    <row r="6" spans="1:5" ht="15" customHeight="1" x14ac:dyDescent="0.25">
      <c r="A6" s="1" t="s">
        <v>81</v>
      </c>
      <c r="B6" s="1"/>
      <c r="C6" s="1"/>
      <c r="D6" s="1" t="s">
        <v>1</v>
      </c>
    </row>
    <row r="7" spans="1:5" ht="15" customHeight="1" x14ac:dyDescent="0.25">
      <c r="A7" s="17" t="s">
        <v>82</v>
      </c>
      <c r="B7" s="1"/>
      <c r="C7" s="1"/>
      <c r="D7" s="1"/>
    </row>
    <row r="8" spans="1:5" ht="15" customHeight="1" x14ac:dyDescent="0.25">
      <c r="A8" s="18" t="str">
        <f>IF(D3=EOMONTH(D3,0),"Ngày định giá/Ngày giao dịch: ngày "&amp;DAY(WORKDAY(D3,1))&amp;" tháng "&amp;MONTH(WORKDAY(D3,1))&amp;" năm "&amp;YEAR(D3),"Ngày định giá/Ngày giao dịch: ngày "&amp;DAY(WORKDAY(D3,1))&amp;" tháng "&amp;MONTH(D3)&amp;" năm "&amp;YEAR(D3))</f>
        <v>Ngày định giá/Ngày giao dịch: ngày 27 tháng 2 năm 2026</v>
      </c>
      <c r="B8" s="1"/>
      <c r="C8" s="1"/>
      <c r="D8" s="1" t="s">
        <v>4</v>
      </c>
    </row>
    <row r="9" spans="1:5" ht="15" customHeight="1" x14ac:dyDescent="0.25">
      <c r="A9" s="19" t="s">
        <v>1</v>
      </c>
      <c r="B9" s="1" t="s">
        <v>1</v>
      </c>
      <c r="C9" s="1" t="s">
        <v>1</v>
      </c>
      <c r="D9" s="1" t="s">
        <v>5</v>
      </c>
    </row>
    <row r="10" spans="1:5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5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5" ht="15" customHeight="1" x14ac:dyDescent="0.25">
      <c r="A12" s="1" t="s">
        <v>1</v>
      </c>
      <c r="B12" s="3" t="s">
        <v>6</v>
      </c>
      <c r="C12" s="3" t="s">
        <v>7</v>
      </c>
      <c r="D12" s="3" t="s">
        <v>8</v>
      </c>
    </row>
    <row r="13" spans="1:5" ht="15" customHeight="1" x14ac:dyDescent="0.25">
      <c r="A13" s="1"/>
      <c r="B13" s="4" t="s">
        <v>9</v>
      </c>
      <c r="C13" s="4" t="s">
        <v>10</v>
      </c>
      <c r="D13" s="4" t="s">
        <v>11</v>
      </c>
    </row>
    <row r="14" spans="1:5" ht="15" customHeight="1" x14ac:dyDescent="0.25">
      <c r="A14" s="1"/>
      <c r="B14" s="4" t="s">
        <v>12</v>
      </c>
      <c r="C14" s="4" t="s">
        <v>13</v>
      </c>
      <c r="D14" s="4" t="s">
        <v>14</v>
      </c>
    </row>
    <row r="15" spans="1:5" ht="15" customHeight="1" x14ac:dyDescent="0.25">
      <c r="A15" s="1" t="s">
        <v>1</v>
      </c>
      <c r="B15" s="4" t="s">
        <v>15</v>
      </c>
      <c r="C15" s="4" t="s">
        <v>16</v>
      </c>
      <c r="D15" s="4" t="s">
        <v>17</v>
      </c>
    </row>
    <row r="16" spans="1:5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18</v>
      </c>
      <c r="C17" s="34" t="s">
        <v>19</v>
      </c>
      <c r="D17" s="34"/>
    </row>
    <row r="18" spans="1:4" ht="15" customHeight="1" x14ac:dyDescent="0.25">
      <c r="A18" s="1" t="s">
        <v>1</v>
      </c>
      <c r="B18" s="1" t="s">
        <v>1</v>
      </c>
      <c r="C18" s="34" t="s">
        <v>20</v>
      </c>
      <c r="D18" s="34"/>
    </row>
    <row r="19" spans="1:4" ht="15" customHeight="1" x14ac:dyDescent="0.25">
      <c r="A19" s="1" t="s">
        <v>1</v>
      </c>
      <c r="B19" s="1" t="s">
        <v>1</v>
      </c>
      <c r="C19" s="34" t="s">
        <v>21</v>
      </c>
      <c r="D19" s="34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0" customHeight="1" x14ac:dyDescent="0.2">
      <c r="A23" s="31" t="s">
        <v>22</v>
      </c>
      <c r="B23" s="31"/>
      <c r="C23" s="31" t="s">
        <v>23</v>
      </c>
      <c r="D23" s="31"/>
    </row>
    <row r="24" spans="1:4" ht="15" customHeight="1" x14ac:dyDescent="0.2">
      <c r="A24" s="33" t="s">
        <v>24</v>
      </c>
      <c r="B24" s="33"/>
      <c r="C24" s="32" t="s">
        <v>24</v>
      </c>
      <c r="D24" s="33"/>
    </row>
    <row r="25" spans="1:4" ht="15" customHeight="1" x14ac:dyDescent="0.25">
      <c r="A25" s="34" t="s">
        <v>1</v>
      </c>
      <c r="B25" s="34"/>
      <c r="C25" s="34" t="s">
        <v>1</v>
      </c>
      <c r="D25" s="34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24"/>
  <sheetViews>
    <sheetView view="pageBreakPreview" zoomScaleNormal="100" zoomScaleSheetLayoutView="100" workbookViewId="0">
      <selection activeCell="E15" sqref="E15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  <col min="5" max="5" width="23.42578125" bestFit="1" customWidth="1"/>
  </cols>
  <sheetData>
    <row r="1" spans="1:4" s="22" customFormat="1" ht="21" customHeight="1" x14ac:dyDescent="0.2">
      <c r="A1" s="36" t="s">
        <v>6</v>
      </c>
      <c r="B1" s="35" t="s">
        <v>25</v>
      </c>
      <c r="C1" s="28" t="s">
        <v>83</v>
      </c>
      <c r="D1" s="29" t="s">
        <v>27</v>
      </c>
    </row>
    <row r="2" spans="1:4" s="22" customFormat="1" ht="17.25" customHeight="1" x14ac:dyDescent="0.2">
      <c r="A2" s="37"/>
      <c r="B2" s="35"/>
      <c r="C2" s="27">
        <v>46079</v>
      </c>
      <c r="D2" s="27">
        <v>46078</v>
      </c>
    </row>
    <row r="3" spans="1:4" ht="15" customHeight="1" x14ac:dyDescent="0.25">
      <c r="A3" s="7" t="s">
        <v>9</v>
      </c>
      <c r="B3" s="26" t="s">
        <v>28</v>
      </c>
      <c r="C3" s="25"/>
      <c r="D3" s="25"/>
    </row>
    <row r="4" spans="1:4" ht="15" customHeight="1" x14ac:dyDescent="0.25">
      <c r="A4" s="4" t="s">
        <v>29</v>
      </c>
      <c r="B4" s="4" t="s">
        <v>30</v>
      </c>
      <c r="C4" s="12">
        <v>301037460743</v>
      </c>
      <c r="D4" s="12">
        <v>301442992614</v>
      </c>
    </row>
    <row r="5" spans="1:4" ht="15" customHeight="1" x14ac:dyDescent="0.25">
      <c r="A5" s="4" t="s">
        <v>31</v>
      </c>
      <c r="B5" s="4" t="s">
        <v>32</v>
      </c>
      <c r="C5" s="12"/>
      <c r="D5" s="12"/>
    </row>
    <row r="6" spans="1:4" ht="15" customHeight="1" x14ac:dyDescent="0.25">
      <c r="A6" s="4" t="s">
        <v>33</v>
      </c>
      <c r="B6" s="4" t="s">
        <v>34</v>
      </c>
      <c r="C6" s="23">
        <v>20849.27</v>
      </c>
      <c r="D6" s="23">
        <v>20818.77</v>
      </c>
    </row>
    <row r="7" spans="1:4" ht="15" customHeight="1" x14ac:dyDescent="0.25">
      <c r="A7" s="7" t="s">
        <v>12</v>
      </c>
      <c r="B7" s="7" t="s">
        <v>35</v>
      </c>
      <c r="C7" s="7"/>
      <c r="D7" s="7"/>
    </row>
    <row r="8" spans="1:4" ht="15" customHeight="1" x14ac:dyDescent="0.25">
      <c r="A8" s="4" t="s">
        <v>36</v>
      </c>
      <c r="B8" s="4" t="s">
        <v>37</v>
      </c>
      <c r="C8" s="9">
        <v>24881.759999999998</v>
      </c>
      <c r="D8" s="9">
        <v>24881.759999999998</v>
      </c>
    </row>
    <row r="9" spans="1:4" ht="15" customHeight="1" x14ac:dyDescent="0.25">
      <c r="A9" s="4" t="s">
        <v>38</v>
      </c>
      <c r="B9" s="4" t="s">
        <v>39</v>
      </c>
      <c r="C9" s="21">
        <f>C6*C8</f>
        <v>518766532.31519997</v>
      </c>
      <c r="D9" s="21">
        <v>518007638.63519996</v>
      </c>
    </row>
    <row r="10" spans="1:4" ht="15" customHeight="1" x14ac:dyDescent="0.25">
      <c r="A10" s="4" t="s">
        <v>40</v>
      </c>
      <c r="B10" s="4" t="s">
        <v>41</v>
      </c>
      <c r="C10" s="10">
        <f>C9/C4</f>
        <v>1.7232623841392232E-3</v>
      </c>
      <c r="D10" s="10">
        <v>1.7184265394369694E-3</v>
      </c>
    </row>
    <row r="13" spans="1:4" ht="12" customHeight="1" x14ac:dyDescent="0.2">
      <c r="C13" s="24"/>
      <c r="D13" s="13"/>
    </row>
    <row r="14" spans="1:4" x14ac:dyDescent="0.2">
      <c r="C14" s="24"/>
      <c r="D14" s="13"/>
    </row>
    <row r="15" spans="1:4" x14ac:dyDescent="0.2">
      <c r="C15" s="13"/>
      <c r="D15" s="24"/>
    </row>
    <row r="16" spans="1:4" x14ac:dyDescent="0.2">
      <c r="C16" s="13"/>
      <c r="D16" s="13"/>
    </row>
    <row r="17" spans="3:4" x14ac:dyDescent="0.2">
      <c r="C17" s="13"/>
      <c r="D17" s="13"/>
    </row>
    <row r="18" spans="3:4" x14ac:dyDescent="0.2">
      <c r="C18" s="13"/>
      <c r="D18" s="13"/>
    </row>
    <row r="19" spans="3:4" x14ac:dyDescent="0.2">
      <c r="C19" s="13"/>
      <c r="D19" s="13"/>
    </row>
    <row r="20" spans="3:4" x14ac:dyDescent="0.2">
      <c r="C20" s="13"/>
      <c r="D20" s="13"/>
    </row>
    <row r="23" spans="3:4" x14ac:dyDescent="0.2">
      <c r="C23" s="14"/>
      <c r="D23" s="14"/>
    </row>
    <row r="24" spans="3:4" x14ac:dyDescent="0.2">
      <c r="C24" s="15"/>
      <c r="D24" s="15"/>
    </row>
  </sheetData>
  <mergeCells count="2">
    <mergeCell ref="B1:B2"/>
    <mergeCell ref="A1:A2"/>
  </mergeCells>
  <pageMargins left="0.75" right="0.75" top="1" bottom="1" header="0.5" footer="0.5"/>
  <pageSetup scale="8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34"/>
  <sheetViews>
    <sheetView workbookViewId="0">
      <selection activeCell="B49" sqref="B49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</cols>
  <sheetData>
    <row r="1" spans="1:4" ht="15" customHeight="1" x14ac:dyDescent="0.25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 x14ac:dyDescent="0.25">
      <c r="A2" s="7" t="s">
        <v>42</v>
      </c>
      <c r="B2" s="7" t="s">
        <v>28</v>
      </c>
      <c r="C2" s="7"/>
      <c r="D2" s="7"/>
    </row>
    <row r="3" spans="1:4" ht="15" customHeight="1" x14ac:dyDescent="0.25">
      <c r="A3" s="7" t="s">
        <v>9</v>
      </c>
      <c r="B3" s="7" t="s">
        <v>43</v>
      </c>
      <c r="C3" s="7"/>
      <c r="D3" s="7"/>
    </row>
    <row r="4" spans="1:4" ht="15" customHeight="1" x14ac:dyDescent="0.25">
      <c r="A4" s="4" t="s">
        <v>29</v>
      </c>
      <c r="B4" s="4" t="s">
        <v>44</v>
      </c>
      <c r="C4" s="4"/>
      <c r="D4" s="4"/>
    </row>
    <row r="5" spans="1:4" ht="15" customHeight="1" x14ac:dyDescent="0.25">
      <c r="A5" s="4" t="s">
        <v>31</v>
      </c>
      <c r="B5" s="4" t="s">
        <v>45</v>
      </c>
      <c r="C5" s="4"/>
      <c r="D5" s="4"/>
    </row>
    <row r="6" spans="1:4" ht="15" customHeight="1" x14ac:dyDescent="0.25">
      <c r="A6" s="4" t="s">
        <v>33</v>
      </c>
      <c r="B6" s="4" t="s">
        <v>46</v>
      </c>
      <c r="C6" s="4"/>
      <c r="D6" s="4"/>
    </row>
    <row r="7" spans="1:4" ht="15" customHeight="1" x14ac:dyDescent="0.25">
      <c r="A7" s="7" t="s">
        <v>12</v>
      </c>
      <c r="B7" s="7" t="s">
        <v>47</v>
      </c>
      <c r="C7" s="7"/>
      <c r="D7" s="7"/>
    </row>
    <row r="8" spans="1:4" ht="15" customHeight="1" x14ac:dyDescent="0.25">
      <c r="A8" s="4" t="s">
        <v>36</v>
      </c>
      <c r="B8" s="4" t="s">
        <v>44</v>
      </c>
      <c r="C8" s="4"/>
      <c r="D8" s="4"/>
    </row>
    <row r="9" spans="1:4" ht="15" customHeight="1" x14ac:dyDescent="0.25">
      <c r="A9" s="4" t="s">
        <v>38</v>
      </c>
      <c r="B9" s="4" t="s">
        <v>45</v>
      </c>
      <c r="C9" s="4"/>
      <c r="D9" s="4"/>
    </row>
    <row r="10" spans="1:4" ht="15" customHeight="1" x14ac:dyDescent="0.25">
      <c r="A10" s="4" t="s">
        <v>40</v>
      </c>
      <c r="B10" s="4" t="s">
        <v>46</v>
      </c>
      <c r="C10" s="4"/>
      <c r="D10" s="4"/>
    </row>
    <row r="11" spans="1:4" ht="13.15" customHeight="1" x14ac:dyDescent="0.25">
      <c r="A11" s="7" t="s">
        <v>15</v>
      </c>
      <c r="B11" s="7" t="s">
        <v>48</v>
      </c>
      <c r="C11" s="7"/>
      <c r="D11" s="7"/>
    </row>
    <row r="12" spans="1:4" ht="15" customHeight="1" x14ac:dyDescent="0.25">
      <c r="A12" s="4" t="s">
        <v>49</v>
      </c>
      <c r="B12" s="4" t="s">
        <v>50</v>
      </c>
      <c r="C12" s="4"/>
      <c r="D12" s="4"/>
    </row>
    <row r="13" spans="1:4" ht="15" customHeight="1" x14ac:dyDescent="0.25">
      <c r="A13" s="4" t="s">
        <v>51</v>
      </c>
      <c r="B13" s="4" t="s">
        <v>52</v>
      </c>
      <c r="C13" s="4"/>
      <c r="D13" s="4"/>
    </row>
    <row r="14" spans="1:4" ht="15" customHeight="1" x14ac:dyDescent="0.25">
      <c r="A14" s="4" t="s">
        <v>53</v>
      </c>
      <c r="B14" s="4" t="s">
        <v>54</v>
      </c>
      <c r="C14" s="4"/>
      <c r="D14" s="4"/>
    </row>
    <row r="15" spans="1:4" ht="15" customHeight="1" x14ac:dyDescent="0.25">
      <c r="A15" s="7" t="s">
        <v>55</v>
      </c>
      <c r="B15" s="7" t="s">
        <v>56</v>
      </c>
      <c r="C15" s="7"/>
      <c r="D15" s="7"/>
    </row>
    <row r="16" spans="1:4" ht="15" customHeight="1" x14ac:dyDescent="0.25">
      <c r="A16" s="7" t="s">
        <v>57</v>
      </c>
      <c r="B16" s="7" t="s">
        <v>58</v>
      </c>
      <c r="C16" s="7"/>
      <c r="D16" s="7"/>
    </row>
    <row r="17" spans="1:4" ht="15" customHeight="1" x14ac:dyDescent="0.25">
      <c r="A17" s="4" t="s">
        <v>59</v>
      </c>
      <c r="B17" s="4" t="s">
        <v>60</v>
      </c>
      <c r="C17" s="4"/>
      <c r="D17" s="4"/>
    </row>
    <row r="18" spans="1:4" ht="15" customHeight="1" x14ac:dyDescent="0.25">
      <c r="A18" s="4" t="s">
        <v>61</v>
      </c>
      <c r="B18" s="4" t="s">
        <v>62</v>
      </c>
      <c r="C18" s="4"/>
      <c r="D18" s="4"/>
    </row>
    <row r="19" spans="1:4" ht="15" customHeight="1" x14ac:dyDescent="0.25">
      <c r="A19" s="7" t="s">
        <v>63</v>
      </c>
      <c r="B19" s="7" t="s">
        <v>35</v>
      </c>
      <c r="C19" s="7"/>
      <c r="D19" s="7"/>
    </row>
    <row r="20" spans="1:4" ht="15" customHeight="1" x14ac:dyDescent="0.25">
      <c r="A20" s="4" t="s">
        <v>64</v>
      </c>
      <c r="B20" s="4" t="s">
        <v>37</v>
      </c>
      <c r="C20" s="4"/>
      <c r="D20" s="4"/>
    </row>
    <row r="21" spans="1:4" ht="15" customHeight="1" x14ac:dyDescent="0.25">
      <c r="A21" s="4" t="s">
        <v>65</v>
      </c>
      <c r="B21" s="4" t="s">
        <v>39</v>
      </c>
      <c r="C21" s="4"/>
      <c r="D21" s="4"/>
    </row>
    <row r="22" spans="1:4" ht="15" customHeight="1" x14ac:dyDescent="0.25">
      <c r="A22" s="4" t="s">
        <v>66</v>
      </c>
      <c r="B22" s="4" t="s">
        <v>41</v>
      </c>
      <c r="C22" s="4"/>
      <c r="D22" s="4"/>
    </row>
    <row r="23" spans="1:4" ht="15" customHeight="1" x14ac:dyDescent="0.25">
      <c r="A23" s="7" t="s">
        <v>67</v>
      </c>
      <c r="B23" s="7" t="s">
        <v>68</v>
      </c>
      <c r="C23" s="7"/>
      <c r="D23" s="7"/>
    </row>
    <row r="24" spans="1:4" ht="15" customHeight="1" x14ac:dyDescent="0.25">
      <c r="A24" s="7" t="s">
        <v>9</v>
      </c>
      <c r="B24" s="7" t="s">
        <v>43</v>
      </c>
      <c r="C24" s="7"/>
      <c r="D24" s="7"/>
    </row>
    <row r="25" spans="1:4" ht="15" customHeight="1" x14ac:dyDescent="0.25">
      <c r="A25" s="7" t="s">
        <v>12</v>
      </c>
      <c r="B25" s="7" t="s">
        <v>47</v>
      </c>
      <c r="C25" s="7"/>
      <c r="D25" s="7"/>
    </row>
    <row r="26" spans="1:4" ht="15" customHeight="1" x14ac:dyDescent="0.25">
      <c r="A26" s="7" t="s">
        <v>15</v>
      </c>
      <c r="B26" s="7" t="s">
        <v>69</v>
      </c>
      <c r="C26" s="7"/>
      <c r="D26" s="7"/>
    </row>
    <row r="27" spans="1:4" ht="15" customHeight="1" x14ac:dyDescent="0.25">
      <c r="A27" s="7" t="s">
        <v>55</v>
      </c>
      <c r="B27" s="7" t="s">
        <v>70</v>
      </c>
      <c r="C27" s="7" t="s">
        <v>71</v>
      </c>
      <c r="D27" s="7" t="s">
        <v>71</v>
      </c>
    </row>
    <row r="28" spans="1:4" ht="15" customHeight="1" x14ac:dyDescent="0.25">
      <c r="A28" s="4" t="s">
        <v>72</v>
      </c>
      <c r="B28" s="4" t="s">
        <v>73</v>
      </c>
      <c r="C28" s="4"/>
      <c r="D28" s="4"/>
    </row>
    <row r="29" spans="1:4" ht="15" customHeight="1" x14ac:dyDescent="0.25">
      <c r="A29" s="4" t="s">
        <v>74</v>
      </c>
      <c r="B29" s="4" t="s">
        <v>75</v>
      </c>
      <c r="C29" s="4"/>
      <c r="D29" s="4"/>
    </row>
    <row r="30" spans="1:4" ht="15" customHeight="1" x14ac:dyDescent="0.25">
      <c r="A30" s="7" t="s">
        <v>57</v>
      </c>
      <c r="B30" s="7" t="s">
        <v>76</v>
      </c>
      <c r="C30" s="7"/>
      <c r="D30" s="7"/>
    </row>
    <row r="31" spans="1:4" ht="15" customHeight="1" x14ac:dyDescent="0.25">
      <c r="A31" s="4" t="s">
        <v>59</v>
      </c>
      <c r="B31" s="4" t="s">
        <v>60</v>
      </c>
      <c r="C31" s="4"/>
      <c r="D31" s="4"/>
    </row>
    <row r="32" spans="1:4" ht="15" customHeight="1" x14ac:dyDescent="0.25">
      <c r="A32" s="4" t="s">
        <v>61</v>
      </c>
      <c r="B32" s="4" t="s">
        <v>62</v>
      </c>
      <c r="C32" s="4"/>
      <c r="D32" s="4"/>
    </row>
    <row r="33" spans="1:4" ht="15" customHeight="1" x14ac:dyDescent="0.25">
      <c r="A33" s="34" t="s">
        <v>77</v>
      </c>
      <c r="B33" s="34"/>
      <c r="C33" s="34"/>
      <c r="D33" s="34"/>
    </row>
    <row r="34" spans="1:4" ht="15" customHeight="1" x14ac:dyDescent="0.25">
      <c r="A34" s="34" t="s">
        <v>78</v>
      </c>
      <c r="B34" s="34"/>
      <c r="C34" s="34"/>
      <c r="D34" s="34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C29" sqref="C29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6</v>
      </c>
      <c r="B1" s="6" t="s">
        <v>79</v>
      </c>
      <c r="C1" s="6" t="s">
        <v>7</v>
      </c>
    </row>
    <row r="2" spans="1:3" ht="15" customHeight="1" x14ac:dyDescent="0.25">
      <c r="A2" s="4" t="s">
        <v>80</v>
      </c>
      <c r="B2" s="4" t="s">
        <v>80</v>
      </c>
      <c r="C2" s="4" t="s">
        <v>80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5),",'Row':",ROW(QuyDinhGia_HangNgay!C5),",","'Format':'numberic'",",'Value':'",SUBSTITUTE(QuyDinhGia_HangNgay!C5,"'","\'"),"','TargetCode':''}")</f>
        <v>{'SheetId':'532945ab-6ee2-445c-968d-e7f02eb76aac','UId':'45b08bd2-96ec-4c18-a8e8-9e7e47bac452','Col':3,'Row':5,'Format':'numberic','Value':'','TargetCode':''}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3),",'Row':",ROW(QuyDinhGia_HangNgay!D3),",","'Format':'numberic'",",'Value':'",SUBSTITUTE(QuyDinhGia_HangNgay!D3,"'","\'"),"','TargetCode':''}")</f>
        <v>{'SheetId':'532945ab-6ee2-445c-968d-e7f02eb76aac','UId':'d132f729-b6c1-49cf-b9f5-ab3e04e5d79b','Col':4,'Row':3,'Format':'numberic','Value':'','TargetCode':''}</v>
      </c>
    </row>
    <row r="3" spans="1:1" x14ac:dyDescent="0.2">
      <c r="A3" t="str">
        <f>CONCATENATE("{'SheetId':'532945ab-6ee2-445c-968d-e7f02eb76aac'",",","'UId':'1f175759-6dcd-4ce2-a463-54620d3cec54'",",'Col':",COLUMN(QuyDinhGia_HangNgay!C4),",'Row':",ROW(QuyDinhGia_HangNgay!C4),",","'Format':'numberic'",",'Value':'",SUBSTITUTE(QuyDinhGia_HangNgay!C4,"'","\'"),"','TargetCode':''}")</f>
        <v>{'SheetId':'532945ab-6ee2-445c-968d-e7f02eb76aac','UId':'1f175759-6dcd-4ce2-a463-54620d3cec54','Col':3,'Row':4,'Format':'numberic','Value':'301037460743','TargetCode':''}</v>
      </c>
    </row>
    <row r="4" spans="1:1" x14ac:dyDescent="0.2">
      <c r="A4" t="str">
        <f>CONCATENATE("{'SheetId':'532945ab-6ee2-445c-968d-e7f02eb76aac'",",","'UId':'df63451e-4881-4f55-9d40-3ad3e6256289'",",'Col':",COLUMN(QuyDinhGia_HangNgay!D4),",'Row':",ROW(QuyDinhGia_HangNgay!D4),",","'Format':'numberic'",",'Value':'",SUBSTITUTE(QuyDinhGia_HangNgay!D4,"'","\'"),"','TargetCode':''}")</f>
        <v>{'SheetId':'532945ab-6ee2-445c-968d-e7f02eb76aac','UId':'df63451e-4881-4f55-9d40-3ad3e6256289','Col':4,'Row':4,'Format':'numberic','Value':'301442992614','TargetCode':''}</v>
      </c>
    </row>
    <row r="5" spans="1:1" x14ac:dyDescent="0.2">
      <c r="A5" t="e">
        <f>CONCATENATE("{'SheetId':'532945ab-6ee2-445c-968d-e7f02eb76aac'",",","'UId':'2eff2f57-bc8b-45eb-a1ab-ce1a46dd2e39'",",'Col':",COLUMN(QuyDinhGia_HangNgay!#REF!),",'Row':",ROW(QuyDinhGia_HangNgay!#REF!),",","'Format':'numberic'",",'Value':'",SUBSTITUTE(QuyDinhGia_HangNgay!#REF!,"'","\'"),"','TargetCode':''}")</f>
        <v>#REF!</v>
      </c>
    </row>
    <row r="6" spans="1:1" x14ac:dyDescent="0.2">
      <c r="A6" t="str">
        <f>CONCATENATE("{'SheetId':'532945ab-6ee2-445c-968d-e7f02eb76aac'",",","'UId':'14241584-115f-4a0b-853a-c294e7421148'",",'Col':",COLUMN(QuyDinhGia_HangNgay!D5),",'Row':",ROW(QuyDinhGia_HangNgay!D5),",","'Format':'numberic'",",'Value':'",SUBSTITUTE(QuyDinhGia_HangNgay!D5,"'","\'"),"','TargetCode':''}")</f>
        <v>{'SheetId':'532945ab-6ee2-445c-968d-e7f02eb76aac','UId':'14241584-115f-4a0b-853a-c294e7421148','Col':4,'Row':5,'Format':'numberic','Value':'','TargetCode':''}</v>
      </c>
    </row>
    <row r="7" spans="1:1" x14ac:dyDescent="0.2">
      <c r="A7" t="str">
        <f>CONCATENATE("{'SheetId':'532945ab-6ee2-445c-968d-e7f02eb76aac'",",","'UId':'8922bb11-1c36-45a2-b95e-d93a0bfb38a0'",",'Col':",COLUMN(QuyDinhGia_HangNgay!C6),",'Row':",ROW(QuyDinhGia_HangNgay!C6),",","'Format':'numberic'",",'Value':'",SUBSTITUTE(QuyDinhGia_HangNgay!C6,"'","\'"),"','TargetCode':''}")</f>
        <v>{'SheetId':'532945ab-6ee2-445c-968d-e7f02eb76aac','UId':'8922bb11-1c36-45a2-b95e-d93a0bfb38a0','Col':3,'Row':6,'Format':'numberic','Value':'20849.27','TargetCode':''}</v>
      </c>
    </row>
    <row r="8" spans="1:1" x14ac:dyDescent="0.2">
      <c r="A8" t="str">
        <f>CONCATENATE("{'SheetId':'532945ab-6ee2-445c-968d-e7f02eb76aac'",",","'UId':'0386b55c-340a-4ccd-b981-23c5ede5d6b8'",",'Col':",COLUMN(QuyDinhGia_HangNgay!D6),",'Row':",ROW(QuyDinhGia_HangNgay!D6),",","'Format':'numberic'",",'Value':'",SUBSTITUTE(QuyDinhGia_HangNgay!D6,"'","\'"),"','TargetCode':''}")</f>
        <v>{'SheetId':'532945ab-6ee2-445c-968d-e7f02eb76aac','UId':'0386b55c-340a-4ccd-b981-23c5ede5d6b8','Col':4,'Row':6,'Format':'numberic','Value':'20818.77','TargetCode':''}</v>
      </c>
    </row>
    <row r="9" spans="1:1" x14ac:dyDescent="0.2">
      <c r="A9" t="str">
        <f>CONCATENATE("{'SheetId':'532945ab-6ee2-445c-968d-e7f02eb76aac'",",","'UId':'52cfa2aa-2e4e-4d9b-aa94-408ee6db76ba'",",'Col':",COLUMN(QuyDinhGia_HangNgay!C7),",'Row':",ROW(QuyDinhGia_HangNgay!C7),",","'Format':'numberic'",",'Value':'",SUBSTITUTE(QuyDinhGia_HangNgay!C7,"'","\'"),"','TargetCode':''}")</f>
        <v>{'SheetId':'532945ab-6ee2-445c-968d-e7f02eb76aac','UId':'52cfa2aa-2e4e-4d9b-aa94-408ee6db76ba','Col':3,'Row':7,'Format':'numberic','Value':'','TargetCode':''}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7),",'Row':",ROW(QuyDinhGia_HangNgay!D7),",","'Format':'numberic'",",'Value':'",SUBSTITUTE(QuyDinhGia_HangNgay!D7,"'","\'"),"','TargetCode':''}")</f>
        <v>{'SheetId':'532945ab-6ee2-445c-968d-e7f02eb76aac','UId':'9a5146c2-fdd2-41ce-9041-29ea7556319e','Col':4,'Row':7,'Format':'numberic','Value':'','TargetCode':''}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8),",'Row':",ROW(QuyDinhGia_HangNgay!C8),",","'Format':'numberic'",",'Value':'",SUBSTITUTE(QuyDinhGia_HangNgay!C8,"'","\'"),"','TargetCode':''}")</f>
        <v>{'SheetId':'532945ab-6ee2-445c-968d-e7f02eb76aac','UId':'0122b8e6-6e98-44a3-b5f5-62119cc28b58','Col':3,'Row':8,'Format':'numberic','Value':'24881.76','TargetCode':''}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8),",'Row':",ROW(QuyDinhGia_HangNgay!D8),",","'Format':'numberic'",",'Value':'",SUBSTITUTE(QuyDinhGia_HangNgay!D8,"'","\'"),"','TargetCode':''}")</f>
        <v>{'SheetId':'532945ab-6ee2-445c-968d-e7f02eb76aac','UId':'168f3043-fb6e-4c8d-b2e8-aadbc57d62ae','Col':4,'Row':8,'Format':'numberic','Value':'24881.76','TargetCode':''}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9),",'Row':",ROW(QuyDinhGia_HangNgay!C9),",","'Format':'numberic'",",'Value':'",SUBSTITUTE(QuyDinhGia_HangNgay!C9,"'","\'"),"','TargetCode':''}")</f>
        <v>{'SheetId':'532945ab-6ee2-445c-968d-e7f02eb76aac','UId':'dc373327-812c-4574-a89b-45e7962c83f9','Col':3,'Row':9,'Format':'numberic','Value':'518766532.3152','TargetCode':''}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9),",'Row':",ROW(QuyDinhGia_HangNgay!D9),",","'Format':'numberic'",",'Value':'",SUBSTITUTE(QuyDinhGia_HangNgay!D9,"'","\'"),"','TargetCode':''}")</f>
        <v>{'SheetId':'532945ab-6ee2-445c-968d-e7f02eb76aac','UId':'61429e25-1f7f-4225-afcd-4f77120fa043','Col':4,'Row':9,'Format':'numberic','Value':'518007638.6352','TargetCode':''}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10),",'Row':",ROW(QuyDinhGia_HangNgay!C10),",","'Format':'numberic'",",'Value':'",SUBSTITUTE(QuyDinhGia_HangNgay!C10,"'","\'"),"','TargetCode':''}")</f>
        <v>{'SheetId':'532945ab-6ee2-445c-968d-e7f02eb76aac','UId':'edff4b95-f346-4d9f-b0ef-26cf1f17b229','Col':3,'Row':10,'Format':'numberic','Value':'0.00172326238413922','TargetCode':''}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10),",'Row':",ROW(QuyDinhGia_HangNgay!D10),",","'Format':'numberic'",",'Value':'",SUBSTITUTE(QuyDinhGia_HangNgay!D10,"'","\'"),"','TargetCode':''}")</f>
        <v>{'SheetId':'532945ab-6ee2-445c-968d-e7f02eb76aac','UId':'2d8d3015-7339-4a4c-89aa-d8c5184315f6','Col':4,'Row':10,'Format':'numberic','Value':'0.00171842653943697','TargetCode':''}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pz7cRy21zEaXkv05RFSDfsWH49g=</DigestValue>
    </Reference>
    <Reference URI="#idOfficeObject" Type="http://www.w3.org/2000/09/xmldsig#Object">
      <DigestMethod Algorithm="http://www.w3.org/2000/09/xmldsig#sha1"/>
      <DigestValue>5J7eKa4kWto6lF9bpLibFDE0lCs=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k71CbKQyELuuhuZbcKQACDVV4sQ=</DigestValue>
    </Reference>
  </SignedInfo>
  <SignatureValue>RSD6ok5Ckn3I5/u+IwaPlZDQoOfLqjXHkZPBLOcooU0SjhJ/RXBTDx3s6DtMhaW+WhvjABBRFiDc
5zaHTFICD7spsQJ9nHVf3XKuuWg2P3PXSlDO9ZxVjEEZxb/xboCbxVQWIJRsOMUIjGK4XLGPrDpj
vqLVwwK8oQ7OyE+PVYnm4GqzSXsKQrJSwPdDfqdqtKh4+U00UNJ0TSR+m+YV02O6UZAkBp3whAdr
WcdI29Dc8tGR/cBFoTKfcrZbL77pBLYcjOITER2V+wNaLyhpKkSQS8H9jmvYePZZkapz+0qL5DlD
d/ZDbQDGmVcI79Vzw5m2S9Xo0pVkjSysXBVjsg==</SignatureValue>
  <KeyInfo>
    <X509Data>
      <X509Certificate>MIIGHTCCBAWgAwIBAgIQVAEBAejrWKKfPpkkDCInojANBgkqhkiG9w0BAQsFADBZMRUwEwYDVQQD
DAxWTlBULUNBIFNIQTIxMzAxBgNVBAoMKlZJRVROQU0gUE9TVFMgQU5EIFRFTEVDT01NVU5JQ0FU
SU9OUyBHUk9VUDELMAkGA1UEBhMCVk4wHhcNMjUwNzA4MDExMTMxWhcNMjcwNzIwMTEwOTQ3WjCB
zTELMAkGA1UEBhMCVk4xEjAQBgNVBAgMCUjDgCBO4buYSTEVMBMGA1UEBwwMSG/DoG4gS2nhur9t
MW8wbQYDVQQDDGZOR8OCTiBIw4BORyBUSMavxqBORyBN4bqgSSBD4buUIFBI4bqmTiDEkOG6plUg
VMavIFbDgCBQSMOBVCBUUknhu4JOIFZJ4buGVCBOQU0gLSBDSEkgTkjDgU5IIEjDgCBUSMOATkgx
IjAgBgoJkiaJk/IsZAEBDBJNU1Q6MDEwMDE1MDYxOS0wNzMwggEiMA0GCSqGSIb3DQEBAQUAA4IB
DwAwggEKAoIBAQC9gXHTIb/SGzil9J7u8A5ykCjAWSpk6RRwE0QX4gHHX1uEelBNS33QrIJCDWej
uf0Yli66GtRwLP7/Zq+GXhoXUzqjmsKmK116dBKM6PKf89Uj4ySiveWOSw3Wdk7MCgA+IR069Ro6
gbS3a8xXtN4cbgzJWbdSX/5+FBCYozoxNBGaSCPPPfFqjsFPxhPw6MDlakoJQSb5+MfnvnRQhOMm
+e0x4TApVroGZX2iJsxSASL14WJFZB11Pn3KcmXdcjWNgSBJrk6p52X3kGVbQL4rD8UykNTJI7Yt
75b0kDWWdT/fu213rk5XL7H/eMw9Qw4PpwB4DJfvSYHBQHbqPA4nAgMBAAGjggFqMIIBZjAMBgNV
HRMBAf8EAjAAMB8GA1UdIwQYMBaAFGuVxMQpI8onE8sE8P106s29CP/BMIGHBggrBgEFBQcBAQR7
MHkwPgYIKwYBBQUHMAKGMmh0dHA6Ly9wdWIudm5wdC1jYS52bi9jZXJ0cy92bnB0Y2Etc2hhMjU2
LTIwMjQuY2VyMDcGCCsGAQUFBzABhitodHRwOi8vb2NzcC1zaGEyNTYudm5wdC1jYS52bi9yZXNw
b25kZXIyMDI0MB8GA1UdEQQYMBaBFGR2Y2suaHRoQGJpZHYuY29tLnZuMBUGA1UdJQQOMAwGCisG
AQQBgjcKAwwwRAYDVR0fBD0wOzA5oDegNYYzaHR0cDovL2NybC1zaGEyNTYudm5wdC1jYS52bi92
bnB0Y2Etc2hhMjU2LTIwMjQuY3JsMB0GA1UdDgQWBBS7PaeullEJ+x1hDsN0dcO6pKhSDzAOBgNV
HQ8BAf8EBAMCBPAwDQYJKoZIhvcNAQELBQADggIBANHD2WEBh5mje8caCWIqLaAb40qi1G1G8PV5
cdADYXgn7pJgGuz7TNyMkrfByJsksd5tS3QHokF2T270EuXPj/6SXvRIlo4yKREBeqFC7fcCv+oc
uytKL2lneUEJkA6q7UobPdlUzRoyUgqIKJnSXMr89KbJ0Ok90B4+5n1N83ie5BuL9l93NGE1AFgg
gJfEc+/2RP3dFLAONu6i8UmGWKuwR3miIUtusiK9lIJEaTTC4XOU2ZQJ4Xxm4glSozSMbb6XVrfD
iW+xKcZ38DmUFtQL/FPykOkD1RJ9++2bBSL7PItZYdSvAhJJwFNfLhEPb42sCIeayludBUdlSj4f
d37VLzrpEiBbV5+gY+Q0qgQa/f84VqNGJIiGdv1/m8lktkjsRJA5ZsOBgOOfWQAjqbq0jNpUzaEg
TMqeYbbSkK/awxutOzg8X9i3QD3xE3rGjt5WwgSXcwR2XN009Nc1N+cM57tQN7ZXaZErT7CBM7xf
aGlgJxFNVGOPrC887PnMu/CWqqwJyKIK7DTH6AXjfwg/klxolPrOeztTXaHlxcYuq7Xd4uLznNEY
+9Kh9Ca+LpbV1vp7HcM3Lxu36JNlDDSt6dwcwhe2JuV5eoHfLR4nw5617NJVUJfyzLB7sW2oX3DK
s+eK3Sz1BFJ+q6wDO7k6mXMRVppVZNpq5P3ChP93</X509Certificate>
    </X509Data>
  </KeyInfo>
  <Object xmlns:mdssi="http://schemas.openxmlformats.org/package/2006/digital-signature" Id="idPackageObject">
    <Manifest>
      <Reference URI="/xl/comments1.xml?ContentType=application/vnd.openxmlformats-officedocument.spreadsheetml.comments+xml">
        <DigestMethod Algorithm="http://www.w3.org/2000/09/xmldsig#sha1"/>
        <DigestValue>OkUeZyOnXhciIBpV9y369bHsj04=</DigestValue>
      </Reference>
      <Reference URI="/xl/worksheets/sheet1.xml?ContentType=application/vnd.openxmlformats-officedocument.spreadsheetml.worksheet+xml">
        <DigestMethod Algorithm="http://www.w3.org/2000/09/xmldsig#sha1"/>
        <DigestValue>X2MbJiqgm4IoD+gw/2DXdmo9cXw=</DigestValue>
      </Reference>
      <Reference URI="/xl/calcChain.xml?ContentType=application/vnd.openxmlformats-officedocument.spreadsheetml.calcChain+xml">
        <DigestMethod Algorithm="http://www.w3.org/2000/09/xmldsig#sha1"/>
        <DigestValue>Adr1srddJy1ny67aDXfdNtEDnfQ=</DigestValue>
      </Reference>
      <Reference URI="/xl/theme/theme1.xml?ContentType=application/vnd.openxmlformats-officedocument.theme+xml">
        <DigestMethod Algorithm="http://www.w3.org/2000/09/xmldsig#sha1"/>
        <DigestValue>MBfsh6qj6yj77RmHbDz7Lb/rFTE=</DigestValue>
      </Reference>
      <Reference URI="/xl/drawings/vmlDrawing1.vml?ContentType=application/vnd.openxmlformats-officedocument.vmlDrawing">
        <DigestMethod Algorithm="http://www.w3.org/2000/09/xmldsig#sha1"/>
        <DigestValue>nexHViiVxnOpjS1TnAk4ebpQMeE=</DigestValue>
      </Reference>
      <Reference URI="/xl/worksheets/sheet5.xml?ContentType=application/vnd.openxmlformats-officedocument.spreadsheetml.worksheet+xml">
        <DigestMethod Algorithm="http://www.w3.org/2000/09/xmldsig#sha1"/>
        <DigestValue>0uIpvSPGTMN8aWQJOFFy+7QOcTA=</DigestValue>
      </Reference>
      <Reference URI="/xl/sharedStrings.xml?ContentType=application/vnd.openxmlformats-officedocument.spreadsheetml.sharedStrings+xml">
        <DigestMethod Algorithm="http://www.w3.org/2000/09/xmldsig#sha1"/>
        <DigestValue>24i/P5iiDVIwEbrJs2Neap9NWdI=</DigestValue>
      </Reference>
      <Reference URI="/xl/styles.xml?ContentType=application/vnd.openxmlformats-officedocument.spreadsheetml.styles+xml">
        <DigestMethod Algorithm="http://www.w3.org/2000/09/xmldsig#sha1"/>
        <DigestValue>U/3R979afOYtEurcbTKdHElI4pw=</DigestValue>
      </Reference>
      <Reference URI="/xl/externalLinks/externalLink1.xml?ContentType=application/vnd.openxmlformats-officedocument.spreadsheetml.externalLink+xml">
        <DigestMethod Algorithm="http://www.w3.org/2000/09/xmldsig#sha1"/>
        <DigestValue>bIEJadW4I3ilsmyRLAmk8t26In0=</DigestValue>
      </Reference>
      <Reference URI="/xl/drawings/vmlDrawing2.vml?ContentType=application/vnd.openxmlformats-officedocument.vmlDrawing">
        <DigestMethod Algorithm="http://www.w3.org/2000/09/xmldsig#sha1"/>
        <DigestValue>dnHB63qloA3XaK6Ofd+g10+I8Ew=</DigestValue>
      </Reference>
      <Reference URI="/xl/worksheets/sheet2.xml?ContentType=application/vnd.openxmlformats-officedocument.spreadsheetml.worksheet+xml">
        <DigestMethod Algorithm="http://www.w3.org/2000/09/xmldsig#sha1"/>
        <DigestValue>dcpNmbMBWxCfBGNukwFo8yZYCrI=</DigestValue>
      </Reference>
      <Reference URI="/xl/workbook.xml?ContentType=application/vnd.openxmlformats-officedocument.spreadsheetml.sheet.main+xml">
        <DigestMethod Algorithm="http://www.w3.org/2000/09/xmldsig#sha1"/>
        <DigestValue>bcdIXlbiilXpWcRr6wU4WG3v6Xg=</DigestValue>
      </Reference>
      <Reference URI="/xl/comments2.xml?ContentType=application/vnd.openxmlformats-officedocument.spreadsheetml.comments+xml">
        <DigestMethod Algorithm="http://www.w3.org/2000/09/xmldsig#sha1"/>
        <DigestValue>X4w/xl+rdLI+m1sN0/px223TFBU=</DigestValue>
      </Reference>
      <Reference URI="/xl/worksheets/sheet4.xml?ContentType=application/vnd.openxmlformats-officedocument.spreadsheetml.worksheet+xml">
        <DigestMethod Algorithm="http://www.w3.org/2000/09/xmldsig#sha1"/>
        <DigestValue>ty/oa7CJn7ms9odw9jBM8bYy/TM=</DigestValue>
      </Reference>
      <Reference URI="/xl/worksheets/sheet3.xml?ContentType=application/vnd.openxmlformats-officedocument.spreadsheetml.worksheet+xml">
        <DigestMethod Algorithm="http://www.w3.org/2000/09/xmldsig#sha1"/>
        <DigestValue>+MVyINA2sPg6UTwqBhBBvcF2mCc=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04WOmhh5ZzSEi6RCb1uTGtnE+xU=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04WOmhh5ZzSEi6RCb1uTGtnE+xU=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qNFEj78ABQYVzTyjm0a6Rg+FQY8=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DPl54m8ZkWDWmPPYreVK672bwio=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nbHxeYITJHN80l8AQGnymG66eBI=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CV8H4ts81kF7fgwm6KC6MHke0cc=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5AgxtFiPIZPgGd8zyO2pIClE71s=</DigestValue>
      </Reference>
    </Manifest>
    <SignatureProperties>
      <SignatureProperty Id="idSignatureTime" Target="#idPackageSignature">
        <mdssi:SignatureTime>
          <mdssi:Format>YYYY-MM-DDThh:mm:ssTZD</mdssi:Format>
          <mdssi:Value>2026-02-27T10:35:56Z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2026-02-27T10:35:56Z</xd:SigningTime>
          <xd:SigningCertificate>
            <xd:Cert>
              <xd:CertDigest>
                <DigestMethod Algorithm="http://www.w3.org/2000/09/xmldsig#sha1"/>
                <DigestValue>rECSuvS42DEA0qj75IAyEj5/oi0=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5xbeCsvAOs5KxYrclR/Wvz+wnofrf8mwMqWnuYskRas=</DigestValue>
    </Reference>
    <Reference Type="http://www.w3.org/2000/09/xmldsig#Object" URI="#idOfficeObject">
      <DigestMethod Algorithm="http://www.w3.org/2001/04/xmlenc#sha256"/>
      <DigestValue>GVaG86a3BspFFoqAyeHCj7XWkr+6UqLS5ZM8AGebuYI=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FA30qieB8pyKYaK9vGvzE2GblRkzkXeDPwfmjSREFzA=</DigestValue>
    </Reference>
  </SignedInfo>
  <SignatureValue>HXvxL39wxJ7GH6KE2U3VmJpWM8mWdaDLa3YVE9vc2ehVgQwvfzL1bp+N1zb5V0lCBi7HRa1+3LPp
BTBWEKbuj1OQ9rmD2Sl+y2F8pm+14zsDadkpS/d1BRn34miZvXyvNIEhGCCJz4ce6O0/VjtJwMWm
laYNPgPrdFTJ7BKJMlynGd4EQW1LI6qZFqkbQBUEPxkZOAMMj04zJMuM5fZSLUuTwfL2RefDOZ5o
hG8AaFNezem9iO9QDNSAA+0XqVluoH/8JFs3vzhJTll77b9SgJn6UyK0usnJYNVLR06LpAYPGy6v
p8u3tnW6IRoPtax2FhhDBlLQZYn1WFPCCAV0CQ==</SignatureValue>
  <KeyInfo>
    <X509Data>
      <X509Certificate>MIIF+TCCA+GgAwIBAgIQVAEBASFMBbsccVBdu7DmUTANBgkqhkiG9w0BAQsFADBZMRUwEwYDVQQDDAxWTlBULUNBIFNIQTIxMzAxBgNVBAoMKlZJRVROQU0gUE9TVFMgQU5EIFRFTEVDT01NVU5JQ0FUSU9OUyBHUk9VUDELMAkGA1UEBhMCVk4wHhcNMjYwMjI3MDgzMTM0WhcNMjgwNzE3MTEwOTQ3WjCBpDELMAkGA1UEBhMCVk4xEjAQBgNVBAgMCUjDgCBO4buYSTEhMB8GA1UEBwwYUGjGsOG7nW5nIEhhaSBCw6AgVHLGsG5nMT4wPAYDVQQDDDVDw5RORyBUWSBUTkhIIFFV4bqiTiBMw50gUVXhu7ggxJDhuqZVIFTGryBJUEEgUEFSVE5FUjEeMBwGCgmSJomT8ixkAQEMDk1TVDowMTAyNzAzMTc4MIIBIjANBgkqhkiG9w0BAQEFAAOCAQ8AMIIBCgKCAQEA0WOpjUdMTr1YGHftxE+N2349AVXPiCsCJRL2HEkGGmNk1MywhkkoM5ymrQkrFZ6CAkLkOBB255rprF87et5RweSf9PqKuVrshulRGfJaLODw1GFZvvv9csvPHdxO6m4gtN78xw3RYKpg5qyyK+DFjMdAhwzwv82DjuZDDqms+2AiDvNc+iw8mTmRwXBLuG1Wz1bsPpXjvK+V1nLzfNhYHuZnUg/7XEdLJn5M7itvVokP8FtVcsdZgPNVayls5EU9kIXnRgxW3XbnHqWwx2OExAktJEZWuQyzJqywGh3QcDrz54HbTtPW6morLvmgmFkMEobvrWLTBpvZLP3gnH02pwIDAQABo4IBbzCCAWswDAYDVR0TAQH/BAIwADAfBgNVHSMEGDAWgBRrlcTEKSPKJxPLBPD9dOrNvQj/wTCBhwYIKwYBBQUHAQEEezB5MD4GCCsGAQUFBzAChjJodHRwOi8vcHViLnZucHQtY2Eudm4vY2VydHMvdm5wdGNhLXNoYTI1Ni0yMDI0LmNlcjA3BggrBgEFBQcwAYYraHR0cDovL29jc3Atc2hhMjU2LnZucHQtY2Eudm4vcmVzcG9uZGVyMjAyNDAkBgNVHREEHTAbgRlsYW4ubmd1eWVudGh1eUBpcGEuY29tLnZuMBUGA1UdJQQOMAwGCisGAQQBgjcKAwwwRAYDVR0fBD0wOzA5oDegNYYzaHR0cDovL2NybC1zaGEyNTYudm5wdC1jYS52bi92bnB0Y2Etc2hhMjU2LTIwMjQuY3JsMB0GA1UdDgQWBBRi0ZjksNdWfTdgz6oOx70hGzo9CjAOBgNVHQ8BAf8EBAMCBPAwDQYJKoZIhvcNAQELBQADggIBANBgjds2EOnGvK04wheuoTbkIdKtUt5s9poYKRY8M15Lx4pJ/K9UMTfPg7LqXvRLiPZZLyiLW7Lsw6Iv+BEYqMAcNXoUFOG+pBk5gy3kXhWhSIrHYCR907nVJP+Ito/rFPoIuHs2ZI+ko156zZlf5+r2+qGuAx6muXIZ9bUyriDEjAHfYqQaWCRLv1U3C6vv++c7+UyvGE/O2fzyGRT4c2F/y7coQ/+CXLCxfVZGl5yjKDKh9E0zFsn0QIv/rrs+5lEdH8EKQl6gn2OdSe3QQSDx5F/avaLsnDcgN4KRiOlHglAkcUKLDtVc5g2AC83uMZeluPt3xo26LMQPekILACvxS+YTODCs1BkwfynJlhph67Rn7jQxXe37ru8ru79GmL2EFM4PGAshI+S0RvzUoNj7iDlAaidXkQyoflNYhURlCopkQrCc8ySMby/iAdS+/usROOB6nVFnnj4qUzvRO5DyuJbRZ+PJVsXuC5F6OUiskUdLwlHaGur79offZbJwlZfnm1iDSl3xPhohINiNTxXZkaxgUHAmdKKmEVBqh0sidV8GZBXi9x73UrnRFC8PPWWUO8DGCSeQQwsPHamR68VkwfJ46l9Kcoowfr+QFtlNwo0U9Xyg6Zwo3TgrJ4TOko28bXiDoiT4rgb+pWE5zZ8Lj9AQtdg8NuVwcY7+N/sg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grbEKUc2Wab/5AogaiJZs2vMf1fwjJyz8tNeTbYJ1SY=</DigestValue>
      </Reference>
      <Reference URI="/xl/calcChain.xml?ContentType=application/vnd.openxmlformats-officedocument.spreadsheetml.calcChain+xml">
        <DigestMethod Algorithm="http://www.w3.org/2001/04/xmlenc#sha256"/>
        <DigestValue>9osVKUFW5FXUA5YEsNl5XUpu0BiejV6W23rRrPcCgdM=</DigestValue>
      </Reference>
      <Reference URI="/xl/comments1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2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2.vml?ContentType=application/vnd.openxmlformats-officedocument.vmlDrawing">
        <DigestMethod Algorithm="http://www.w3.org/2001/04/xmlenc#sha256"/>
        <DigestValue>kIO3ruidNEPtmKjruxb5PEcexIwAZSnsq3bwVu+ib5A=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VKsJPP32uCkxu1xN7wwOUoE8+q20LNMpyeAOmM8N0Ks=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oSBqm9yPkws639nQ/SbAbmlTVm+L+O2U265zSNrQBi8=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9BEDvEtLT0sYKxzC33m1GXOVCEz7eNWpAlAQTHxciJc=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9BEDvEtLT0sYKxzC33m1GXOVCEz7eNWpAlAQTHxciJc=</DigestValue>
      </Reference>
      <Reference URI="/xl/sharedStrings.xml?ContentType=application/vnd.openxmlformats-officedocument.spreadsheetml.sharedStrings+xml">
        <DigestMethod Algorithm="http://www.w3.org/2001/04/xmlenc#sha256"/>
        <DigestValue>5NN8Ddkyt8/rPQAfRSm551owDboAY2glmXkpjMaXwW0=</DigestValue>
      </Reference>
      <Reference URI="/xl/styles.xml?ContentType=application/vnd.openxmlformats-officedocument.spreadsheetml.styles+xml">
        <DigestMethod Algorithm="http://www.w3.org/2001/04/xmlenc#sha256"/>
        <DigestValue>0FeLZfY9PiYUlLoTL/FT1jjH3fkqrilqR3N0VrO9690=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PEU4mI00xxFw18DZ+WdyFU7q85uDuZIe8dlYJroYfRI=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xwmDucEr/C1omflTxC3g2jb6buK4ULVtZcHMlActdIo=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sheet1.xml?ContentType=application/vnd.openxmlformats-officedocument.spreadsheetml.worksheet+xml">
        <DigestMethod Algorithm="http://www.w3.org/2001/04/xmlenc#sha256"/>
        <DigestValue>ztMeSeRkS62i7oNPHPu0O30Sa/5UlEy7NqPp/mqpuqk=</DigestValue>
      </Reference>
      <Reference URI="/xl/worksheets/sheet2.xml?ContentType=application/vnd.openxmlformats-officedocument.spreadsheetml.worksheet+xml">
        <DigestMethod Algorithm="http://www.w3.org/2001/04/xmlenc#sha256"/>
        <DigestValue>35O1NKUvzmBwwb6Svf+shQQ++qmooqWfCDkJuyGX020=</DigestValue>
      </Reference>
      <Reference URI="/xl/worksheets/sheet3.xml?ContentType=application/vnd.openxmlformats-officedocument.spreadsheetml.worksheet+xml">
        <DigestMethod Algorithm="http://www.w3.org/2001/04/xmlenc#sha256"/>
        <DigestValue>u4TWEZS7tICJR7Sg8u1Rf5xyTvpnAP97AFMNgwhexbA=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cZBuP1oyIAQBfc7MDdIVWupseA6N+n3XWYLP5OJFE0M=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2026-02-27T11:00:12Z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2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2026-02-27T11:00:12Z</xd:SigningTime>
          <xd:SigningCertificate>
            <xd:Cert>
              <xd:CertDigest>
                <DigestMethod Algorithm="http://www.w3.org/2001/04/xmlenc#sha256"/>
                <DigestValue>pvYBCaeU7Fw4zkuv+Q3Hl+b1nnLZ2dMj4tlWz93tBXw=</DigestValue>
              </xd:CertDigest>
              <xd:IssuerSerial>
                <X509IssuerName>C=VN, O=VIETNAM POSTS AND TELECOMMUNICATIONS GROUP, CN=VNPT-CA SHA2</X509IssuerName>
                <X509SerialNumber>111660364314734145067301247986722465361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Tong quan</vt:lpstr>
      <vt:lpstr>QuyDinhGia_HangNgay</vt:lpstr>
      <vt:lpstr>QuyDinhGia_Khac</vt:lpstr>
      <vt:lpstr>PhanHoiNHGS_06281</vt:lpstr>
      <vt:lpstr>SheetHidden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Trinh Thi Thao Mien</cp:lastModifiedBy>
  <cp:lastPrinted>2025-06-11T07:10:49Z</cp:lastPrinted>
  <dcterms:created xsi:type="dcterms:W3CDTF">2021-05-17T07:04:34Z</dcterms:created>
  <dcterms:modified xsi:type="dcterms:W3CDTF">2026-02-27T10:34:57Z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