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2.xml" ContentType="application/vnd.openxmlformats-officedocument.spreadsheetml.comment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1.KHACH HANG\VNDCF - QUY DAU TU TRAI PHIEU LINH HOAT VND - 20829030 - BIDB586666\KÝ SỐ\2025\"/>
    </mc:Choice>
  </mc:AlternateContent>
  <bookViews>
    <workbookView xWindow="0" yWindow="0" windowWidth="28800" windowHeight="12180" activeTab="1"/>
  </bookViews>
  <sheets>
    <sheet name="Tong quan" sheetId="1" r:id="rId1"/>
    <sheet name="QuyDinhGia_HangNgay" sheetId="2" r:id="rId2"/>
    <sheet name="QuyDinhGia_Khac" sheetId="3" r:id="rId3"/>
    <sheet name="PhanHoiNHGS_06281" sheetId="4" r:id="rId4"/>
    <sheet name="SheetHidden" sheetId="5" state="hidden" r:id="rId5"/>
  </sheets>
  <definedNames>
    <definedName name="_xlnm.Print_Area" localSheetId="1">QuyDinhGia_HangNgay!$A$1:$D$18</definedName>
  </definedNames>
  <calcPr calcId="162913"/>
</workbook>
</file>

<file path=xl/calcChain.xml><?xml version="1.0" encoding="utf-8"?>
<calcChain xmlns="http://schemas.openxmlformats.org/spreadsheetml/2006/main">
  <c r="C9" i="2" l="1"/>
  <c r="D3" i="1" l="1"/>
  <c r="A8" i="1" l="1"/>
  <c r="A1" i="5" l="1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</calcChain>
</file>

<file path=xl/comments1.xml><?xml version="1.0" encoding="utf-8"?>
<comments xmlns="http://schemas.openxmlformats.org/spreadsheetml/2006/main">
  <authors>
    <author/>
  </authors>
  <commentLis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<sst xmlns="http://schemas.openxmlformats.org/spreadsheetml/2006/main" count="170" uniqueCount="84">
  <si>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</si>
  <si>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</si>
  <si>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</si>
  <si>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</si>
  <si>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</si>
  <si>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</si>
  <si>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</si>
  <si>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</si>
  <si>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</si>
  <si>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</si>
  <si>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</si>
  <si>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</si>
  <si>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</si>
  <si>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</si>
  <si>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</si>
  <si>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</si>
  <si>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</si>
  <si>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</si>
  <si>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</si>
  <si>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</si>
  <si>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</si>
  <si>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</si>
  <si>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</si>
  <si>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</si>
  <si>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</si>
  <si>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</si>
  <si>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</si>
  <si>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</si>
  <si>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</si>
  <si>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</si>
  <si>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</si>
  <si>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</si>
  <si>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</si>
  <si>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</si>
  <si>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</si>
  <si>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</si>
  <si>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</si>
  <si>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</si>
  <si>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</si>
  <si>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</si>
  <si>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</si>
  <si>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</si>
  <si>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</si>
  <si>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</si>
  <si>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</si>
  <si>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</si>
  <si>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</si>
  <si>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</si>
  <si>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</si>
  <si>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</si>
  <si>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</si>
  <si>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</si>
  <si>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</si>
  <si>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</si>
  <si>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</si>
  <si>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</si>
  <si>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</si>
  <si>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</si>
  <si>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</si>
  <si>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</si>
  <si>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</si>
  <si>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</si>
  <si>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</si>
  <si>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</si>
  <si>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</si>
  <si>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</si>
  <si>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</si>
  <si>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</si>
  <si>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</si>
  <si>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</si>
  <si>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</si>
  <si>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</si>
  <si>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</si>
  <si>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</si>
  <si>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</si>
  <si>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</si>
  <si>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</si>
  <si>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</si>
  <si>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</si>
  <si>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</si>
  <si>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</si>
  <si>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Ngân hàng giám sát: Ngân hàng TMCP Đầu tư và Phát triển Việt Nam - Chi nhánh Hà Thành</t>
  </si>
  <si>
    <t>Tên Công ty quản lý quỹ: Công ty TNHH MTV Quản Lý Quỹ ĐTCK IPA</t>
  </si>
  <si>
    <t>Tên Quỹ: Quỹ Đầu tư Trái phiếu Linh hoạt VND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</si>
</sst>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</numFmts>
  <fonts count="1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2"/>
    </font>
    <font>
      <sz val="13"/>
      <color theme="1"/>
      <name val="Times New Roman"/>
      <family val="1"/>
    </font>
    <font>
      <sz val="12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</borders>
  <cellStyleXfs count="37">
    <xf numFmtId="0" fontId="0" fillId="0" borderId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2" fillId="0" borderId="0"/>
    <xf numFmtId="164" fontId="4" fillId="0" borderId="0" applyFont="0" applyFill="0" applyBorder="0" applyAlignment="0" applyProtection="0"/>
    <xf numFmtId="0" fontId="4" fillId="0" borderId="0"/>
    <xf numFmtId="0" fontId="15" fillId="0" borderId="0"/>
    <xf numFmtId="164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4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3">
    <xf numFmtId="0" fontId="0" fillId="0" borderId="0" xfId="0"/>
    <xf numFmtId="0" fontId="6" fillId="0" borderId="0" xfId="0" applyFont="1" applyAlignment="1">
      <alignment horizontal="left"/>
    </xf>
    <xf numFmtId="0" fontId="7" fillId="0" borderId="0" xfId="0" applyFont="1" applyAlignment="1">
      <alignment horizontal="right"/>
    </xf>
    <xf numFmtId="0" fontId="8" fillId="0" borderId="1" xfId="0" applyFont="1" applyBorder="1" applyAlignment="1">
      <alignment horizontal="center" vertical="justify"/>
    </xf>
    <xf numFmtId="0" fontId="9" fillId="0" borderId="1" xfId="0" applyFont="1" applyBorder="1" applyAlignment="1">
      <alignment horizontal="left"/>
    </xf>
    <xf numFmtId="0" fontId="10" fillId="0" borderId="0" xfId="0" applyFont="1" applyAlignment="1">
      <alignment horizontal="left"/>
    </xf>
    <xf numFmtId="0" fontId="13" fillId="2" borderId="1" xfId="0" applyFont="1" applyFill="1" applyBorder="1" applyAlignment="1">
      <alignment horizontal="center"/>
    </xf>
    <xf numFmtId="0" fontId="14" fillId="0" borderId="1" xfId="0" applyFont="1" applyBorder="1" applyAlignment="1">
      <alignment horizontal="left"/>
    </xf>
    <xf numFmtId="14" fontId="6" fillId="0" borderId="0" xfId="0" applyNumberFormat="1" applyFont="1" applyAlignment="1">
      <alignment horizontal="left"/>
    </xf>
    <xf numFmtId="164" fontId="9" fillId="0" borderId="1" xfId="1" applyFont="1" applyBorder="1" applyAlignment="1">
      <alignment horizontal="left"/>
    </xf>
    <xf numFmtId="10" fontId="9" fillId="0" borderId="1" xfId="2" applyNumberFormat="1" applyFont="1" applyBorder="1" applyAlignment="1">
      <alignment horizontal="right"/>
    </xf>
    <xf numFmtId="165" fontId="16" fillId="3" borderId="2" xfId="3" applyNumberFormat="1" applyFont="1" applyFill="1" applyBorder="1" applyAlignment="1">
      <alignment horizontal="right" vertical="center" wrapText="1"/>
    </xf>
    <xf numFmtId="165" fontId="0" fillId="0" borderId="0" xfId="1" applyNumberFormat="1" applyFont="1"/>
    <xf numFmtId="165" fontId="0" fillId="0" borderId="0" xfId="0" applyNumberFormat="1"/>
    <xf numFmtId="43" fontId="0" fillId="0" borderId="0" xfId="0" applyNumberFormat="1"/>
    <xf numFmtId="0" fontId="14" fillId="0" borderId="3" xfId="0" applyFont="1" applyBorder="1" applyAlignment="1">
      <alignment horizontal="left"/>
    </xf>
    <xf numFmtId="0" fontId="0" fillId="0" borderId="2" xfId="0" applyBorder="1"/>
    <xf numFmtId="14" fontId="17" fillId="0" borderId="0" xfId="0" applyNumberFormat="1" applyFont="1" applyAlignment="1">
      <alignment horizontal="left"/>
    </xf>
    <xf numFmtId="164" fontId="16" fillId="3" borderId="2" xfId="1" applyNumberFormat="1" applyFont="1" applyFill="1" applyBorder="1" applyAlignment="1">
      <alignment horizontal="right" vertical="center" wrapText="1"/>
    </xf>
    <xf numFmtId="14" fontId="6" fillId="0" borderId="0" xfId="0" applyNumberFormat="1" applyFont="1" applyAlignment="1">
      <alignment horizontal="left"/>
    </xf>
    <xf numFmtId="164" fontId="6" fillId="0" borderId="1" xfId="1" applyFont="1" applyBorder="1" applyAlignment="1">
      <alignment horizontal="left"/>
    </xf>
    <xf numFmtId="164" fontId="6" fillId="0" borderId="1" xfId="1" applyNumberFormat="1" applyFont="1" applyBorder="1" applyAlignment="1">
      <alignment horizontal="left"/>
    </xf>
    <xf numFmtId="0" fontId="7" fillId="2" borderId="8" xfId="0" applyFont="1" applyFill="1" applyBorder="1" applyAlignment="1">
      <alignment horizontal="center" wrapText="1"/>
    </xf>
    <xf numFmtId="14" fontId="7" fillId="2" borderId="9" xfId="0" applyNumberFormat="1" applyFont="1" applyFill="1" applyBorder="1" applyAlignment="1">
      <alignment horizontal="center" wrapText="1"/>
    </xf>
    <xf numFmtId="0" fontId="7" fillId="2" borderId="10" xfId="0" applyFont="1" applyFill="1" applyBorder="1" applyAlignment="1">
      <alignment horizontal="center" wrapText="1"/>
    </xf>
    <xf numFmtId="0" fontId="5" fillId="0" borderId="0" xfId="0" applyFont="1" applyAlignment="1">
      <alignment horizontal="center" vertical="justify"/>
    </xf>
    <xf numFmtId="0" fontId="11" fillId="0" borderId="0" xfId="0" applyFont="1" applyAlignment="1">
      <alignment horizontal="center" vertical="justify"/>
    </xf>
    <xf numFmtId="0" fontId="12" fillId="0" borderId="0" xfId="0" applyFont="1" applyAlignment="1">
      <alignment horizontal="center" vertical="justify"/>
    </xf>
    <xf numFmtId="0" fontId="6" fillId="0" borderId="0" xfId="0" applyFont="1" applyAlignment="1">
      <alignment horizontal="left"/>
    </xf>
    <xf numFmtId="0" fontId="13" fillId="2" borderId="4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3" fillId="2" borderId="6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37">
    <cellStyle name="Comma" xfId="1" builtinId="3"/>
    <cellStyle name="Comma 2" xfId="5"/>
    <cellStyle name="Comma 2 2" xfId="25"/>
    <cellStyle name="Comma 2 5" xfId="3"/>
    <cellStyle name="Comma 2 5 2" xfId="23"/>
    <cellStyle name="Comma 3" xfId="8"/>
    <cellStyle name="Comma 3 2" xfId="26"/>
    <cellStyle name="Comma 4" xfId="19"/>
    <cellStyle name="Comma 4 2" xfId="34"/>
    <cellStyle name="Comma 5" xfId="21"/>
    <cellStyle name="Comma 5 2" xfId="36"/>
    <cellStyle name="Comma 6" xfId="22"/>
    <cellStyle name="Currency [0] 2" xfId="10"/>
    <cellStyle name="Normal" xfId="0" builtinId="0"/>
    <cellStyle name="Normal 10" xfId="11"/>
    <cellStyle name="Normal 10 2" xfId="27"/>
    <cellStyle name="Normal 11" xfId="4"/>
    <cellStyle name="Normal 11 2" xfId="24"/>
    <cellStyle name="Normal 2" xfId="6"/>
    <cellStyle name="Normal 3" xfId="7"/>
    <cellStyle name="Normal 4" xfId="12"/>
    <cellStyle name="Normal 4 2" xfId="28"/>
    <cellStyle name="Normal 5" xfId="13"/>
    <cellStyle name="Normal 5 2" xfId="29"/>
    <cellStyle name="Normal 6" xfId="14"/>
    <cellStyle name="Normal 6 2" xfId="30"/>
    <cellStyle name="Normal 7" xfId="15"/>
    <cellStyle name="Normal 7 2" xfId="31"/>
    <cellStyle name="Normal 8" xfId="16"/>
    <cellStyle name="Normal 8 2" xfId="32"/>
    <cellStyle name="Normal 9" xfId="17"/>
    <cellStyle name="Normal 9 2" xfId="33"/>
    <cellStyle name="Percent" xfId="2" builtinId="5"/>
    <cellStyle name="Percent 2" xfId="9"/>
    <cellStyle name="Percent 3" xfId="18"/>
    <cellStyle name="Percent 4" xfId="20"/>
    <cellStyle name="Percent 4 2" xfId="3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5"/>
  <sheetViews>
    <sheetView view="pageBreakPreview" zoomScaleNormal="100" zoomScaleSheetLayoutView="100" workbookViewId="0">
      <selection activeCell="J21" sqref="J21"/>
    </sheetView>
  </sheetViews>
  <sheetFormatPr defaultRowHeight="12.75" x14ac:dyDescent="0.2"/>
  <cols>
    <col min="1" max="1" width="37" customWidth="1"/>
    <col min="2" max="2" width="7.42578125" customWidth="1"/>
    <col min="3" max="3" width="41.5703125" customWidth="1"/>
    <col min="4" max="4" width="46.140625" customWidth="1"/>
  </cols>
  <sheetData>
    <row r="1" spans="1:5" ht="30" customHeight="1" x14ac:dyDescent="0.2">
      <c r="A1" s="25" t="s">
        <v>0</v>
      </c>
      <c r="B1" s="25"/>
      <c r="C1" s="25"/>
      <c r="D1" s="25"/>
    </row>
    <row r="2" spans="1:5" ht="15" customHeight="1" x14ac:dyDescent="0.25">
      <c r="A2" s="1" t="s">
        <v>1</v>
      </c>
      <c r="B2" s="1" t="s">
        <v>1</v>
      </c>
      <c r="C2" s="2" t="s">
        <v>2</v>
      </c>
      <c r="D2" s="17">
        <v>45841</v>
      </c>
    </row>
    <row r="3" spans="1:5" ht="15" customHeight="1" x14ac:dyDescent="0.25">
      <c r="A3" s="1"/>
      <c r="B3" s="1" t="s">
        <v>1</v>
      </c>
      <c r="C3" s="2" t="s">
        <v>3</v>
      </c>
      <c r="D3" s="19">
        <f>IF(WEEKDAY(D2)=6,D2+2,D2)</f>
        <v>45841</v>
      </c>
      <c r="E3" s="8"/>
    </row>
    <row r="4" spans="1:5" ht="15" customHeight="1" x14ac:dyDescent="0.25">
      <c r="A4" s="1" t="s">
        <v>1</v>
      </c>
      <c r="B4" s="1" t="s">
        <v>1</v>
      </c>
      <c r="C4" s="1" t="s">
        <v>1</v>
      </c>
      <c r="D4" s="1" t="s">
        <v>1</v>
      </c>
    </row>
    <row r="5" spans="1:5" ht="15" customHeight="1" x14ac:dyDescent="0.25">
      <c r="A5" s="1" t="s">
        <v>82</v>
      </c>
      <c r="B5" s="1"/>
      <c r="C5" s="1"/>
      <c r="D5" s="1" t="s">
        <v>1</v>
      </c>
    </row>
    <row r="6" spans="1:5" ht="15" customHeight="1" x14ac:dyDescent="0.25">
      <c r="A6" s="1" t="s">
        <v>81</v>
      </c>
      <c r="B6" s="1"/>
      <c r="C6" s="1"/>
      <c r="D6" s="1" t="s">
        <v>1</v>
      </c>
    </row>
    <row r="7" spans="1:5" ht="15" customHeight="1" x14ac:dyDescent="0.25">
      <c r="A7" s="1" t="s">
        <v>83</v>
      </c>
      <c r="B7" s="1"/>
      <c r="C7" s="1"/>
      <c r="D7" s="1"/>
    </row>
    <row r="8" spans="1:5" ht="15" customHeight="1" x14ac:dyDescent="0.25">
      <c r="A8" s="1" t="str">
        <f>IF(D3=EOMONTH(D3,0),"Ngày định giá/Ngày giao dịch: ngày "&amp;DAY(WORKDAY(D3,1))&amp;" tháng "&amp;MONTH(WORKDAY(D3,1))&amp;" năm "&amp;YEAR(D3),"Ngày định giá/Ngày giao dịch: ngày "&amp;DAY(WORKDAY(D3,1))&amp;" tháng "&amp;MONTH(D3)&amp;" năm "&amp;YEAR(D3))</f>
        <v>Ngày định giá/Ngày giao dịch: ngày 4 tháng 7 năm 2025</v>
      </c>
      <c r="B8" s="1"/>
      <c r="C8" s="1"/>
      <c r="D8" s="1" t="s">
        <v>4</v>
      </c>
    </row>
    <row r="9" spans="1:5" ht="15" customHeight="1" x14ac:dyDescent="0.25">
      <c r="A9" s="1" t="s">
        <v>1</v>
      </c>
      <c r="B9" s="1" t="s">
        <v>1</v>
      </c>
      <c r="C9" s="1" t="s">
        <v>1</v>
      </c>
      <c r="D9" s="1" t="s">
        <v>5</v>
      </c>
    </row>
    <row r="10" spans="1:5" ht="15" customHeight="1" x14ac:dyDescent="0.25">
      <c r="A10" s="1" t="s">
        <v>1</v>
      </c>
      <c r="B10" s="1" t="s">
        <v>1</v>
      </c>
      <c r="C10" s="1" t="s">
        <v>1</v>
      </c>
      <c r="D10" s="1" t="s">
        <v>1</v>
      </c>
    </row>
    <row r="11" spans="1:5" ht="15" customHeight="1" x14ac:dyDescent="0.25">
      <c r="A11" s="1" t="s">
        <v>1</v>
      </c>
      <c r="B11" s="1" t="s">
        <v>1</v>
      </c>
      <c r="C11" s="1" t="s">
        <v>1</v>
      </c>
      <c r="D11" s="1" t="s">
        <v>1</v>
      </c>
    </row>
    <row r="12" spans="1:5" ht="15" customHeight="1" x14ac:dyDescent="0.25">
      <c r="A12" s="1" t="s">
        <v>1</v>
      </c>
      <c r="B12" s="3" t="s">
        <v>6</v>
      </c>
      <c r="C12" s="3" t="s">
        <v>7</v>
      </c>
      <c r="D12" s="3" t="s">
        <v>8</v>
      </c>
    </row>
    <row r="13" spans="1:5" ht="15" customHeight="1" x14ac:dyDescent="0.25">
      <c r="A13" s="1"/>
      <c r="B13" s="4" t="s">
        <v>9</v>
      </c>
      <c r="C13" s="4" t="s">
        <v>10</v>
      </c>
      <c r="D13" s="4" t="s">
        <v>11</v>
      </c>
    </row>
    <row r="14" spans="1:5" ht="15" customHeight="1" x14ac:dyDescent="0.25">
      <c r="A14" s="1"/>
      <c r="B14" s="4" t="s">
        <v>12</v>
      </c>
      <c r="C14" s="4" t="s">
        <v>13</v>
      </c>
      <c r="D14" s="4" t="s">
        <v>14</v>
      </c>
    </row>
    <row r="15" spans="1:5" ht="15" customHeight="1" x14ac:dyDescent="0.25">
      <c r="A15" s="1" t="s">
        <v>1</v>
      </c>
      <c r="B15" s="4" t="s">
        <v>15</v>
      </c>
      <c r="C15" s="4" t="s">
        <v>16</v>
      </c>
      <c r="D15" s="4" t="s">
        <v>17</v>
      </c>
    </row>
    <row r="16" spans="1:5" ht="15" customHeight="1" x14ac:dyDescent="0.25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 x14ac:dyDescent="0.25">
      <c r="A17" s="1" t="s">
        <v>1</v>
      </c>
      <c r="B17" s="5" t="s">
        <v>18</v>
      </c>
      <c r="C17" s="28" t="s">
        <v>19</v>
      </c>
      <c r="D17" s="28"/>
    </row>
    <row r="18" spans="1:4" ht="15" customHeight="1" x14ac:dyDescent="0.25">
      <c r="A18" s="1" t="s">
        <v>1</v>
      </c>
      <c r="B18" s="1" t="s">
        <v>1</v>
      </c>
      <c r="C18" s="28" t="s">
        <v>20</v>
      </c>
      <c r="D18" s="28"/>
    </row>
    <row r="19" spans="1:4" ht="15" customHeight="1" x14ac:dyDescent="0.25">
      <c r="A19" s="1" t="s">
        <v>1</v>
      </c>
      <c r="B19" s="1" t="s">
        <v>1</v>
      </c>
      <c r="C19" s="28" t="s">
        <v>21</v>
      </c>
      <c r="D19" s="28"/>
    </row>
    <row r="20" spans="1:4" ht="15" customHeight="1" x14ac:dyDescent="0.25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 x14ac:dyDescent="0.25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 x14ac:dyDescent="0.25">
      <c r="A22" s="1" t="s">
        <v>1</v>
      </c>
      <c r="B22" s="1" t="s">
        <v>1</v>
      </c>
      <c r="C22" s="1" t="s">
        <v>1</v>
      </c>
      <c r="D22" s="1" t="s">
        <v>1</v>
      </c>
    </row>
    <row r="23" spans="1:4" ht="32.25" customHeight="1" x14ac:dyDescent="0.2">
      <c r="A23" s="26" t="s">
        <v>22</v>
      </c>
      <c r="B23" s="26"/>
      <c r="C23" s="26" t="s">
        <v>23</v>
      </c>
      <c r="D23" s="26"/>
    </row>
    <row r="24" spans="1:4" ht="15" customHeight="1" x14ac:dyDescent="0.2">
      <c r="A24" s="27" t="s">
        <v>24</v>
      </c>
      <c r="B24" s="27"/>
      <c r="C24" s="27" t="s">
        <v>24</v>
      </c>
      <c r="D24" s="27"/>
    </row>
    <row r="25" spans="1:4" ht="15" customHeight="1" x14ac:dyDescent="0.25">
      <c r="A25" s="28" t="s">
        <v>1</v>
      </c>
      <c r="B25" s="28"/>
      <c r="C25" s="28" t="s">
        <v>1</v>
      </c>
      <c r="D25" s="28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scale="6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24"/>
  <sheetViews>
    <sheetView tabSelected="1" view="pageBreakPreview" zoomScaleNormal="100" zoomScaleSheetLayoutView="100" workbookViewId="0">
      <selection activeCell="E9" sqref="E9"/>
    </sheetView>
  </sheetViews>
  <sheetFormatPr defaultRowHeight="12.75" x14ac:dyDescent="0.2"/>
  <cols>
    <col min="1" max="1" width="7.42578125" customWidth="1"/>
    <col min="2" max="2" width="54.85546875" customWidth="1"/>
    <col min="3" max="4" width="23.28515625" customWidth="1"/>
  </cols>
  <sheetData>
    <row r="1" spans="1:4" ht="19.5" customHeight="1" x14ac:dyDescent="0.25">
      <c r="A1" s="29" t="s">
        <v>6</v>
      </c>
      <c r="B1" s="31" t="s">
        <v>25</v>
      </c>
      <c r="C1" s="22" t="s">
        <v>26</v>
      </c>
      <c r="D1" s="24" t="s">
        <v>27</v>
      </c>
    </row>
    <row r="2" spans="1:4" ht="19.5" customHeight="1" x14ac:dyDescent="0.25">
      <c r="A2" s="30"/>
      <c r="B2" s="32"/>
      <c r="C2" s="23">
        <v>45841</v>
      </c>
      <c r="D2" s="23">
        <v>45840</v>
      </c>
    </row>
    <row r="3" spans="1:4" ht="15" customHeight="1" x14ac:dyDescent="0.25">
      <c r="A3" s="7" t="s">
        <v>9</v>
      </c>
      <c r="B3" s="15" t="s">
        <v>28</v>
      </c>
      <c r="C3" s="16"/>
      <c r="D3" s="16"/>
    </row>
    <row r="4" spans="1:4" ht="15" customHeight="1" x14ac:dyDescent="0.25">
      <c r="A4" s="4" t="s">
        <v>29</v>
      </c>
      <c r="B4" s="4" t="s">
        <v>30</v>
      </c>
      <c r="C4" s="11">
        <v>105525803821</v>
      </c>
      <c r="D4" s="11">
        <v>105547087244</v>
      </c>
    </row>
    <row r="5" spans="1:4" ht="15" customHeight="1" x14ac:dyDescent="0.25">
      <c r="A5" s="4" t="s">
        <v>31</v>
      </c>
      <c r="B5" s="4" t="s">
        <v>32</v>
      </c>
      <c r="C5" s="11"/>
      <c r="D5" s="11"/>
    </row>
    <row r="6" spans="1:4" ht="15" customHeight="1" x14ac:dyDescent="0.25">
      <c r="A6" s="4" t="s">
        <v>33</v>
      </c>
      <c r="B6" s="4" t="s">
        <v>34</v>
      </c>
      <c r="C6" s="18">
        <v>11067.53</v>
      </c>
      <c r="D6" s="18">
        <v>11072.06</v>
      </c>
    </row>
    <row r="7" spans="1:4" ht="15" customHeight="1" x14ac:dyDescent="0.25">
      <c r="A7" s="7" t="s">
        <v>12</v>
      </c>
      <c r="B7" s="7" t="s">
        <v>35</v>
      </c>
      <c r="C7" s="7"/>
      <c r="D7" s="7"/>
    </row>
    <row r="8" spans="1:4" ht="15" customHeight="1" x14ac:dyDescent="0.25">
      <c r="A8" s="4" t="s">
        <v>36</v>
      </c>
      <c r="B8" s="4" t="s">
        <v>37</v>
      </c>
      <c r="C8" s="9">
        <v>9.0500000000000007</v>
      </c>
      <c r="D8" s="9">
        <v>9.0500000000000007</v>
      </c>
    </row>
    <row r="9" spans="1:4" ht="15" customHeight="1" x14ac:dyDescent="0.25">
      <c r="A9" s="4" t="s">
        <v>38</v>
      </c>
      <c r="B9" s="4" t="s">
        <v>39</v>
      </c>
      <c r="C9" s="20">
        <f>C8*C6</f>
        <v>100161.14650000002</v>
      </c>
      <c r="D9" s="21">
        <v>100202.143</v>
      </c>
    </row>
    <row r="10" spans="1:4" ht="15" customHeight="1" x14ac:dyDescent="0.25">
      <c r="A10" s="4" t="s">
        <v>40</v>
      </c>
      <c r="B10" s="4" t="s">
        <v>41</v>
      </c>
      <c r="C10" s="10">
        <v>0</v>
      </c>
      <c r="D10" s="10">
        <v>0</v>
      </c>
    </row>
    <row r="13" spans="1:4" x14ac:dyDescent="0.2">
      <c r="C13" s="12"/>
      <c r="D13" s="12"/>
    </row>
    <row r="14" spans="1:4" x14ac:dyDescent="0.2">
      <c r="C14" s="12"/>
      <c r="D14" s="12"/>
    </row>
    <row r="15" spans="1:4" x14ac:dyDescent="0.2">
      <c r="C15" s="12"/>
      <c r="D15" s="12"/>
    </row>
    <row r="16" spans="1:4" x14ac:dyDescent="0.2">
      <c r="C16" s="12"/>
      <c r="D16" s="12"/>
    </row>
    <row r="17" spans="3:4" x14ac:dyDescent="0.2">
      <c r="C17" s="12"/>
      <c r="D17" s="12"/>
    </row>
    <row r="18" spans="3:4" x14ac:dyDescent="0.2">
      <c r="C18" s="12"/>
      <c r="D18" s="12" t="s">
        <v>1</v>
      </c>
    </row>
    <row r="19" spans="3:4" x14ac:dyDescent="0.2">
      <c r="C19" s="12"/>
      <c r="D19" s="12"/>
    </row>
    <row r="20" spans="3:4" x14ac:dyDescent="0.2">
      <c r="C20" s="12"/>
      <c r="D20" s="12"/>
    </row>
    <row r="23" spans="3:4" x14ac:dyDescent="0.2">
      <c r="C23" s="13"/>
      <c r="D23" s="13"/>
    </row>
    <row r="24" spans="3:4" x14ac:dyDescent="0.2">
      <c r="C24" s="14"/>
      <c r="D24" s="14"/>
    </row>
  </sheetData>
  <mergeCells count="2">
    <mergeCell ref="A1:A2"/>
    <mergeCell ref="B1:B2"/>
  </mergeCells>
  <pageMargins left="0.75" right="0.75" top="1" bottom="1" header="0.5" footer="0.5"/>
  <pageSetup scale="83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34"/>
  <sheetViews>
    <sheetView topLeftCell="A16" workbookViewId="0">
      <selection activeCell="B39" sqref="B39"/>
    </sheetView>
  </sheetViews>
  <sheetFormatPr defaultRowHeight="12.75" x14ac:dyDescent="0.2"/>
  <cols>
    <col min="1" max="1" width="6.85546875" customWidth="1"/>
    <col min="2" max="2" width="65" customWidth="1"/>
    <col min="3" max="4" width="20.42578125" customWidth="1"/>
  </cols>
  <sheetData>
    <row r="1" spans="1:4" ht="15" customHeight="1" x14ac:dyDescent="0.25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 x14ac:dyDescent="0.25">
      <c r="A2" s="7" t="s">
        <v>42</v>
      </c>
      <c r="B2" s="7" t="s">
        <v>28</v>
      </c>
      <c r="C2" s="7"/>
      <c r="D2" s="7"/>
    </row>
    <row r="3" spans="1:4" ht="15" customHeight="1" x14ac:dyDescent="0.25">
      <c r="A3" s="7" t="s">
        <v>9</v>
      </c>
      <c r="B3" s="7" t="s">
        <v>43</v>
      </c>
      <c r="C3" s="7"/>
      <c r="D3" s="7"/>
    </row>
    <row r="4" spans="1:4" ht="15" customHeight="1" x14ac:dyDescent="0.25">
      <c r="A4" s="4" t="s">
        <v>29</v>
      </c>
      <c r="B4" s="4" t="s">
        <v>44</v>
      </c>
      <c r="C4" s="4"/>
      <c r="D4" s="4"/>
    </row>
    <row r="5" spans="1:4" ht="15" customHeight="1" x14ac:dyDescent="0.25">
      <c r="A5" s="4" t="s">
        <v>31</v>
      </c>
      <c r="B5" s="4" t="s">
        <v>45</v>
      </c>
      <c r="C5" s="4"/>
      <c r="D5" s="4"/>
    </row>
    <row r="6" spans="1:4" ht="15" customHeight="1" x14ac:dyDescent="0.25">
      <c r="A6" s="4" t="s">
        <v>33</v>
      </c>
      <c r="B6" s="4" t="s">
        <v>46</v>
      </c>
      <c r="C6" s="4"/>
      <c r="D6" s="4"/>
    </row>
    <row r="7" spans="1:4" ht="15" customHeight="1" x14ac:dyDescent="0.25">
      <c r="A7" s="7" t="s">
        <v>12</v>
      </c>
      <c r="B7" s="7" t="s">
        <v>47</v>
      </c>
      <c r="C7" s="7"/>
      <c r="D7" s="7"/>
    </row>
    <row r="8" spans="1:4" ht="15" customHeight="1" x14ac:dyDescent="0.25">
      <c r="A8" s="4" t="s">
        <v>36</v>
      </c>
      <c r="B8" s="4" t="s">
        <v>44</v>
      </c>
      <c r="C8" s="4"/>
      <c r="D8" s="4"/>
    </row>
    <row r="9" spans="1:4" ht="15" customHeight="1" x14ac:dyDescent="0.25">
      <c r="A9" s="4" t="s">
        <v>38</v>
      </c>
      <c r="B9" s="4" t="s">
        <v>45</v>
      </c>
      <c r="C9" s="4"/>
      <c r="D9" s="4"/>
    </row>
    <row r="10" spans="1:4" ht="15" customHeight="1" x14ac:dyDescent="0.25">
      <c r="A10" s="4" t="s">
        <v>40</v>
      </c>
      <c r="B10" s="4" t="s">
        <v>46</v>
      </c>
      <c r="C10" s="4"/>
      <c r="D10" s="4"/>
    </row>
    <row r="11" spans="1:4" ht="13.15" customHeight="1" x14ac:dyDescent="0.25">
      <c r="A11" s="7" t="s">
        <v>15</v>
      </c>
      <c r="B11" s="7" t="s">
        <v>48</v>
      </c>
      <c r="C11" s="7"/>
      <c r="D11" s="7"/>
    </row>
    <row r="12" spans="1:4" ht="15" customHeight="1" x14ac:dyDescent="0.25">
      <c r="A12" s="4" t="s">
        <v>49</v>
      </c>
      <c r="B12" s="4" t="s">
        <v>50</v>
      </c>
      <c r="C12" s="4"/>
      <c r="D12" s="4"/>
    </row>
    <row r="13" spans="1:4" ht="15" customHeight="1" x14ac:dyDescent="0.25">
      <c r="A13" s="4" t="s">
        <v>51</v>
      </c>
      <c r="B13" s="4" t="s">
        <v>52</v>
      </c>
      <c r="C13" s="4"/>
      <c r="D13" s="4"/>
    </row>
    <row r="14" spans="1:4" ht="15" customHeight="1" x14ac:dyDescent="0.25">
      <c r="A14" s="4" t="s">
        <v>53</v>
      </c>
      <c r="B14" s="4" t="s">
        <v>54</v>
      </c>
      <c r="C14" s="4"/>
      <c r="D14" s="4"/>
    </row>
    <row r="15" spans="1:4" ht="15" customHeight="1" x14ac:dyDescent="0.25">
      <c r="A15" s="7" t="s">
        <v>55</v>
      </c>
      <c r="B15" s="7" t="s">
        <v>56</v>
      </c>
      <c r="C15" s="7"/>
      <c r="D15" s="7"/>
    </row>
    <row r="16" spans="1:4" ht="15" customHeight="1" x14ac:dyDescent="0.25">
      <c r="A16" s="7" t="s">
        <v>57</v>
      </c>
      <c r="B16" s="7" t="s">
        <v>58</v>
      </c>
      <c r="C16" s="7"/>
      <c r="D16" s="7"/>
    </row>
    <row r="17" spans="1:4" ht="15" customHeight="1" x14ac:dyDescent="0.25">
      <c r="A17" s="4" t="s">
        <v>59</v>
      </c>
      <c r="B17" s="4" t="s">
        <v>60</v>
      </c>
      <c r="C17" s="4"/>
      <c r="D17" s="4"/>
    </row>
    <row r="18" spans="1:4" ht="15" customHeight="1" x14ac:dyDescent="0.25">
      <c r="A18" s="4" t="s">
        <v>61</v>
      </c>
      <c r="B18" s="4" t="s">
        <v>62</v>
      </c>
      <c r="C18" s="4"/>
      <c r="D18" s="4"/>
    </row>
    <row r="19" spans="1:4" ht="15" customHeight="1" x14ac:dyDescent="0.25">
      <c r="A19" s="7" t="s">
        <v>63</v>
      </c>
      <c r="B19" s="7" t="s">
        <v>35</v>
      </c>
      <c r="C19" s="7"/>
      <c r="D19" s="7"/>
    </row>
    <row r="20" spans="1:4" ht="15" customHeight="1" x14ac:dyDescent="0.25">
      <c r="A20" s="4" t="s">
        <v>64</v>
      </c>
      <c r="B20" s="4" t="s">
        <v>37</v>
      </c>
      <c r="C20" s="4"/>
      <c r="D20" s="4"/>
    </row>
    <row r="21" spans="1:4" ht="15" customHeight="1" x14ac:dyDescent="0.25">
      <c r="A21" s="4" t="s">
        <v>65</v>
      </c>
      <c r="B21" s="4" t="s">
        <v>39</v>
      </c>
      <c r="C21" s="4"/>
      <c r="D21" s="4"/>
    </row>
    <row r="22" spans="1:4" ht="15" customHeight="1" x14ac:dyDescent="0.25">
      <c r="A22" s="4" t="s">
        <v>66</v>
      </c>
      <c r="B22" s="4" t="s">
        <v>41</v>
      </c>
      <c r="C22" s="4"/>
      <c r="D22" s="4"/>
    </row>
    <row r="23" spans="1:4" ht="15" customHeight="1" x14ac:dyDescent="0.25">
      <c r="A23" s="7" t="s">
        <v>67</v>
      </c>
      <c r="B23" s="7" t="s">
        <v>68</v>
      </c>
      <c r="C23" s="7"/>
      <c r="D23" s="7"/>
    </row>
    <row r="24" spans="1:4" ht="15" customHeight="1" x14ac:dyDescent="0.25">
      <c r="A24" s="7" t="s">
        <v>9</v>
      </c>
      <c r="B24" s="7" t="s">
        <v>43</v>
      </c>
      <c r="C24" s="7"/>
      <c r="D24" s="7"/>
    </row>
    <row r="25" spans="1:4" ht="15" customHeight="1" x14ac:dyDescent="0.25">
      <c r="A25" s="7" t="s">
        <v>12</v>
      </c>
      <c r="B25" s="7" t="s">
        <v>47</v>
      </c>
      <c r="C25" s="7"/>
      <c r="D25" s="7"/>
    </row>
    <row r="26" spans="1:4" ht="15" customHeight="1" x14ac:dyDescent="0.25">
      <c r="A26" s="7" t="s">
        <v>15</v>
      </c>
      <c r="B26" s="7" t="s">
        <v>69</v>
      </c>
      <c r="C26" s="7"/>
      <c r="D26" s="7"/>
    </row>
    <row r="27" spans="1:4" ht="15" customHeight="1" x14ac:dyDescent="0.25">
      <c r="A27" s="7" t="s">
        <v>55</v>
      </c>
      <c r="B27" s="7" t="s">
        <v>70</v>
      </c>
      <c r="C27" s="7" t="s">
        <v>71</v>
      </c>
      <c r="D27" s="7" t="s">
        <v>71</v>
      </c>
    </row>
    <row r="28" spans="1:4" ht="15" customHeight="1" x14ac:dyDescent="0.25">
      <c r="A28" s="4" t="s">
        <v>72</v>
      </c>
      <c r="B28" s="4" t="s">
        <v>73</v>
      </c>
      <c r="C28" s="4"/>
      <c r="D28" s="4"/>
    </row>
    <row r="29" spans="1:4" ht="15" customHeight="1" x14ac:dyDescent="0.25">
      <c r="A29" s="4" t="s">
        <v>74</v>
      </c>
      <c r="B29" s="4" t="s">
        <v>75</v>
      </c>
      <c r="C29" s="4"/>
      <c r="D29" s="4"/>
    </row>
    <row r="30" spans="1:4" ht="15" customHeight="1" x14ac:dyDescent="0.25">
      <c r="A30" s="7" t="s">
        <v>57</v>
      </c>
      <c r="B30" s="7" t="s">
        <v>76</v>
      </c>
      <c r="C30" s="7"/>
      <c r="D30" s="7"/>
    </row>
    <row r="31" spans="1:4" ht="15" customHeight="1" x14ac:dyDescent="0.25">
      <c r="A31" s="4" t="s">
        <v>59</v>
      </c>
      <c r="B31" s="4" t="s">
        <v>60</v>
      </c>
      <c r="C31" s="4"/>
      <c r="D31" s="4"/>
    </row>
    <row r="32" spans="1:4" ht="15" customHeight="1" x14ac:dyDescent="0.25">
      <c r="A32" s="4" t="s">
        <v>61</v>
      </c>
      <c r="B32" s="4" t="s">
        <v>62</v>
      </c>
      <c r="C32" s="4"/>
      <c r="D32" s="4"/>
    </row>
    <row r="33" spans="1:4" ht="15" customHeight="1" x14ac:dyDescent="0.25">
      <c r="A33" s="28" t="s">
        <v>77</v>
      </c>
      <c r="B33" s="28"/>
      <c r="C33" s="28"/>
      <c r="D33" s="28"/>
    </row>
    <row r="34" spans="1:4" ht="15" customHeight="1" x14ac:dyDescent="0.25">
      <c r="A34" s="28" t="s">
        <v>78</v>
      </c>
      <c r="B34" s="28"/>
      <c r="C34" s="28"/>
      <c r="D34" s="28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C29" sqref="C29"/>
    </sheetView>
  </sheetViews>
  <sheetFormatPr defaultRowHeight="12.75" x14ac:dyDescent="0.2"/>
  <cols>
    <col min="1" max="1" width="6.85546875" customWidth="1"/>
    <col min="2" max="2" width="39.42578125" customWidth="1"/>
    <col min="3" max="3" width="43.5703125" customWidth="1"/>
  </cols>
  <sheetData>
    <row r="1" spans="1:3" ht="15" customHeight="1" x14ac:dyDescent="0.25">
      <c r="A1" s="6" t="s">
        <v>6</v>
      </c>
      <c r="B1" s="6" t="s">
        <v>79</v>
      </c>
      <c r="C1" s="6" t="s">
        <v>7</v>
      </c>
    </row>
    <row r="2" spans="1:3" ht="15" customHeight="1" x14ac:dyDescent="0.25">
      <c r="A2" s="4" t="s">
        <v>80</v>
      </c>
      <c r="B2" s="4" t="s">
        <v>80</v>
      </c>
      <c r="C2" s="4" t="s">
        <v>80</v>
      </c>
    </row>
    <row r="3" spans="1:3" ht="15" customHeight="1" x14ac:dyDescent="0.25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 x14ac:dyDescent="0.2"/>
  <sheetData>
    <row r="1" spans="1:1" x14ac:dyDescent="0.2">
      <c r="A1" t="str">
        <f>CONCATENATE("{'SheetId':'532945ab-6ee2-445c-968d-e7f02eb76aac'",",","'UId':'45b08bd2-96ec-4c18-a8e8-9e7e47bac452'",",'Col':",COLUMN(QuyDinhGia_HangNgay!C5),",'Row':",ROW(QuyDinhGia_HangNgay!C5),",","'Format':'numberic'",",'Value':'",SUBSTITUTE(QuyDinhGia_HangNgay!C5,"'","\'"),"','TargetCode':''}")</f>
        <v>{'SheetId':'532945ab-6ee2-445c-968d-e7f02eb76aac','UId':'45b08bd2-96ec-4c18-a8e8-9e7e47bac452','Col':3,'Row':5,'Format':'numberic','Value':'','TargetCode':''}</v>
      </c>
    </row>
    <row r="2" spans="1:1" x14ac:dyDescent="0.2">
      <c r="A2" t="str">
        <f>CONCATENATE("{'SheetId':'532945ab-6ee2-445c-968d-e7f02eb76aac'",",","'UId':'d132f729-b6c1-49cf-b9f5-ab3e04e5d79b'",",'Col':",COLUMN(QuyDinhGia_HangNgay!D3),",'Row':",ROW(QuyDinhGia_HangNgay!D3),",","'Format':'numberic'",",'Value':'",SUBSTITUTE(QuyDinhGia_HangNgay!D3,"'","\'"),"','TargetCode':''}")</f>
        <v>{'SheetId':'532945ab-6ee2-445c-968d-e7f02eb76aac','UId':'d132f729-b6c1-49cf-b9f5-ab3e04e5d79b','Col':4,'Row':3,'Format':'numberic','Value':'','TargetCode':''}</v>
      </c>
    </row>
    <row r="3" spans="1:1" x14ac:dyDescent="0.2">
      <c r="A3" t="e">
        <f>CONCATENATE("{'SheetId':'532945ab-6ee2-445c-968d-e7f02eb76aac'",",","'UId':'1f175759-6dcd-4ce2-a463-54620d3cec54'",",'Col':",COLUMN(QuyDinhGia_HangNgay!#REF!),",'Row':",ROW(QuyDinhGia_HangNgay!#REF!),",","'Format':'numberic'",",'Value':'",SUBSTITUTE(QuyDinhGia_HangNgay!#REF!,"'","\'"),"','TargetCode':''}")</f>
        <v>#REF!</v>
      </c>
    </row>
    <row r="4" spans="1:1" x14ac:dyDescent="0.2">
      <c r="A4" t="e">
        <f>CONCATENATE("{'SheetId':'532945ab-6ee2-445c-968d-e7f02eb76aac'",",","'UId':'df63451e-4881-4f55-9d40-3ad3e6256289'",",'Col':",COLUMN(QuyDinhGia_HangNgay!#REF!),",'Row':",ROW(QuyDinhGia_HangNgay!#REF!),",","'Format':'numberic'",",'Value':'",SUBSTITUTE(QuyDinhGia_HangNgay!#REF!,"'","\'"),"','TargetCode':''}")</f>
        <v>#REF!</v>
      </c>
    </row>
    <row r="5" spans="1:1" x14ac:dyDescent="0.2">
      <c r="A5" t="e">
        <f>CONCATENATE("{'SheetId':'532945ab-6ee2-445c-968d-e7f02eb76aac'",",","'UId':'2eff2f57-bc8b-45eb-a1ab-ce1a46dd2e39'",",'Col':",COLUMN(QuyDinhGia_HangNgay!#REF!),",'Row':",ROW(QuyDinhGia_HangNgay!#REF!),",","'Format':'numberic'",",'Value':'",SUBSTITUTE(QuyDinhGia_HangNgay!#REF!,"'","\'"),"','TargetCode':''}")</f>
        <v>#REF!</v>
      </c>
    </row>
    <row r="6" spans="1:1" x14ac:dyDescent="0.2">
      <c r="A6" t="str">
        <f>CONCATENATE("{'SheetId':'532945ab-6ee2-445c-968d-e7f02eb76aac'",",","'UId':'14241584-115f-4a0b-853a-c294e7421148'",",'Col':",COLUMN(QuyDinhGia_HangNgay!D5),",'Row':",ROW(QuyDinhGia_HangNgay!D5),",","'Format':'numberic'",",'Value':'",SUBSTITUTE(QuyDinhGia_HangNgay!D5,"'","\'"),"','TargetCode':''}")</f>
        <v>{'SheetId':'532945ab-6ee2-445c-968d-e7f02eb76aac','UId':'14241584-115f-4a0b-853a-c294e7421148','Col':4,'Row':5,'Format':'numberic','Value':'','TargetCode':''}</v>
      </c>
    </row>
    <row r="7" spans="1:1" x14ac:dyDescent="0.2">
      <c r="A7" t="e">
        <f>CONCATENATE("{'SheetId':'532945ab-6ee2-445c-968d-e7f02eb76aac'",",","'UId':'8922bb11-1c36-45a2-b95e-d93a0bfb38a0'",",'Col':",COLUMN(QuyDinhGia_HangNgay!#REF!),",'Row':",ROW(QuyDinhGia_HangNgay!#REF!),",","'Format':'numberic'",",'Value':'",SUBSTITUTE(QuyDinhGia_HangNgay!#REF!,"'","\'"),"','TargetCode':''}")</f>
        <v>#REF!</v>
      </c>
    </row>
    <row r="8" spans="1:1" x14ac:dyDescent="0.2">
      <c r="A8" t="e">
        <f>CONCATENATE("{'SheetId':'532945ab-6ee2-445c-968d-e7f02eb76aac'",",","'UId':'0386b55c-340a-4ccd-b981-23c5ede5d6b8'",",'Col':",COLUMN(QuyDinhGia_HangNgay!#REF!),",'Row':",ROW(QuyDinhGia_HangNgay!#REF!),",","'Format':'numberic'",",'Value':'",SUBSTITUTE(QuyDinhGia_HangNgay!#REF!,"'","\'"),"','TargetCode':''}")</f>
        <v>#REF!</v>
      </c>
    </row>
    <row r="9" spans="1:1" x14ac:dyDescent="0.2">
      <c r="A9" t="str">
        <f>CONCATENATE("{'SheetId':'532945ab-6ee2-445c-968d-e7f02eb76aac'",",","'UId':'52cfa2aa-2e4e-4d9b-aa94-408ee6db76ba'",",'Col':",COLUMN(QuyDinhGia_HangNgay!C7),",'Row':",ROW(QuyDinhGia_HangNgay!C7),",","'Format':'numberic'",",'Value':'",SUBSTITUTE(QuyDinhGia_HangNgay!C7,"'","\'"),"','TargetCode':''}")</f>
        <v>{'SheetId':'532945ab-6ee2-445c-968d-e7f02eb76aac','UId':'52cfa2aa-2e4e-4d9b-aa94-408ee6db76ba','Col':3,'Row':7,'Format':'numberic','Value':'','TargetCode':''}</v>
      </c>
    </row>
    <row r="10" spans="1:1" x14ac:dyDescent="0.2">
      <c r="A10" t="str">
        <f>CONCATENATE("{'SheetId':'532945ab-6ee2-445c-968d-e7f02eb76aac'",",","'UId':'9a5146c2-fdd2-41ce-9041-29ea7556319e'",",'Col':",COLUMN(QuyDinhGia_HangNgay!D7),",'Row':",ROW(QuyDinhGia_HangNgay!D7),",","'Format':'numberic'",",'Value':'",SUBSTITUTE(QuyDinhGia_HangNgay!D7,"'","\'"),"','TargetCode':''}")</f>
        <v>{'SheetId':'532945ab-6ee2-445c-968d-e7f02eb76aac','UId':'9a5146c2-fdd2-41ce-9041-29ea7556319e','Col':4,'Row':7,'Format':'numberic','Value':'','TargetCode':''}</v>
      </c>
    </row>
    <row r="11" spans="1:1" x14ac:dyDescent="0.2">
      <c r="A11" t="str">
        <f>CONCATENATE("{'SheetId':'532945ab-6ee2-445c-968d-e7f02eb76aac'",",","'UId':'0122b8e6-6e98-44a3-b5f5-62119cc28b58'",",'Col':",COLUMN(QuyDinhGia_HangNgay!C8),",'Row':",ROW(QuyDinhGia_HangNgay!C8),",","'Format':'numberic'",",'Value':'",SUBSTITUTE(QuyDinhGia_HangNgay!C8,"'","\'"),"','TargetCode':''}")</f>
        <v>{'SheetId':'532945ab-6ee2-445c-968d-e7f02eb76aac','UId':'0122b8e6-6e98-44a3-b5f5-62119cc28b58','Col':3,'Row':8,'Format':'numberic','Value':'9.05','TargetCode':''}</v>
      </c>
    </row>
    <row r="12" spans="1:1" x14ac:dyDescent="0.2">
      <c r="A12" t="str">
        <f>CONCATENATE("{'SheetId':'532945ab-6ee2-445c-968d-e7f02eb76aac'",",","'UId':'168f3043-fb6e-4c8d-b2e8-aadbc57d62ae'",",'Col':",COLUMN(QuyDinhGia_HangNgay!D8),",'Row':",ROW(QuyDinhGia_HangNgay!D8),",","'Format':'numberic'",",'Value':'",SUBSTITUTE(QuyDinhGia_HangNgay!D8,"'","\'"),"','TargetCode':''}")</f>
        <v>{'SheetId':'532945ab-6ee2-445c-968d-e7f02eb76aac','UId':'168f3043-fb6e-4c8d-b2e8-aadbc57d62ae','Col':4,'Row':8,'Format':'numberic','Value':'9.05','TargetCode':''}</v>
      </c>
    </row>
    <row r="13" spans="1:1" x14ac:dyDescent="0.2">
      <c r="A13" t="str">
        <f>CONCATENATE("{'SheetId':'532945ab-6ee2-445c-968d-e7f02eb76aac'",",","'UId':'dc373327-812c-4574-a89b-45e7962c83f9'",",'Col':",COLUMN(QuyDinhGia_HangNgay!C9),",'Row':",ROW(QuyDinhGia_HangNgay!C9),",","'Format':'numberic'",",'Value':'",SUBSTITUTE(QuyDinhGia_HangNgay!C9,"'","\'"),"','TargetCode':''}")</f>
        <v>{'SheetId':'532945ab-6ee2-445c-968d-e7f02eb76aac','UId':'dc373327-812c-4574-a89b-45e7962c83f9','Col':3,'Row':9,'Format':'numberic','Value':'100161.1465','TargetCode':''}</v>
      </c>
    </row>
    <row r="14" spans="1:1" x14ac:dyDescent="0.2">
      <c r="A14" t="str">
        <f>CONCATENATE("{'SheetId':'532945ab-6ee2-445c-968d-e7f02eb76aac'",",","'UId':'61429e25-1f7f-4225-afcd-4f77120fa043'",",'Col':",COLUMN(QuyDinhGia_HangNgay!D9),",'Row':",ROW(QuyDinhGia_HangNgay!D9),",","'Format':'numberic'",",'Value':'",SUBSTITUTE(QuyDinhGia_HangNgay!D9,"'","\'"),"','TargetCode':''}")</f>
        <v>{'SheetId':'532945ab-6ee2-445c-968d-e7f02eb76aac','UId':'61429e25-1f7f-4225-afcd-4f77120fa043','Col':4,'Row':9,'Format':'numberic','Value':'100202.143','TargetCode':''}</v>
      </c>
    </row>
    <row r="15" spans="1:1" x14ac:dyDescent="0.2">
      <c r="A15" t="str">
        <f>CONCATENATE("{'SheetId':'532945ab-6ee2-445c-968d-e7f02eb76aac'",",","'UId':'edff4b95-f346-4d9f-b0ef-26cf1f17b229'",",'Col':",COLUMN(QuyDinhGia_HangNgay!C10),",'Row':",ROW(QuyDinhGia_HangNgay!C10),",","'Format':'numberic'",",'Value':'",SUBSTITUTE(QuyDinhGia_HangNgay!C10,"'","\'"),"','TargetCode':''}")</f>
        <v>{'SheetId':'532945ab-6ee2-445c-968d-e7f02eb76aac','UId':'edff4b95-f346-4d9f-b0ef-26cf1f17b229','Col':3,'Row':10,'Format':'numberic','Value':'0','TargetCode':''}</v>
      </c>
    </row>
    <row r="16" spans="1:1" x14ac:dyDescent="0.2">
      <c r="A16" t="str">
        <f>CONCATENATE("{'SheetId':'532945ab-6ee2-445c-968d-e7f02eb76aac'",",","'UId':'2d8d3015-7339-4a4c-89aa-d8c5184315f6'",",'Col':",COLUMN(QuyDinhGia_HangNgay!D10),",'Row':",ROW(QuyDinhGia_HangNgay!D10),",","'Format':'numberic'",",'Value':'",SUBSTITUTE(QuyDinhGia_HangNgay!D10,"'","\'"),"','TargetCode':''}")</f>
        <v>{'SheetId':'532945ab-6ee2-445c-968d-e7f02eb76aac','UId':'2d8d3015-7339-4a4c-89aa-d8c5184315f6','Col':4,'Row':10,'Format':'numberic','Value':'0','TargetCode':''}</v>
      </c>
    </row>
    <row r="17" spans="1:1" x14ac:dyDescent="0.2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2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2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2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2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{'SheetId':'0f0a93f5-60f7-4c27-9121-9ea290dd8334','UId':'7d8df9de-6ec3-46c6-a9cb-3bb3debdabc3','Col':3,'Row':4,'Format':'numberic','Value':'','TargetCode':''}</v>
      </c>
    </row>
    <row r="22" spans="1:1" x14ac:dyDescent="0.2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{'SheetId':'0f0a93f5-60f7-4c27-9121-9ea290dd8334','UId':'6878300a-c20f-462d-9746-1f03421f3475','Col':4,'Row':4,'Format':'numberic','Value':'','TargetCode':''}</v>
      </c>
    </row>
    <row r="23" spans="1:1" x14ac:dyDescent="0.2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 x14ac:dyDescent="0.2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 x14ac:dyDescent="0.2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{'SheetId':'0f0a93f5-60f7-4c27-9121-9ea290dd8334','UId':'cc99c128-86ca-47ff-b226-95c60d9beb91','Col':3,'Row':6,'Format':'numberic','Value':'','TargetCode':''}</v>
      </c>
    </row>
    <row r="26" spans="1:1" x14ac:dyDescent="0.2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{'SheetId':'0f0a93f5-60f7-4c27-9121-9ea290dd8334','UId':'c3bfcec2-e653-4f82-860b-803225fef5d1','Col':4,'Row':6,'Format':'numberic','Value':'','TargetCode':''}</v>
      </c>
    </row>
    <row r="27" spans="1:1" x14ac:dyDescent="0.2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 x14ac:dyDescent="0.2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 x14ac:dyDescent="0.2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{'SheetId':'0f0a93f5-60f7-4c27-9121-9ea290dd8334','UId':'1a4c42c9-725c-46f6-8a85-4bdbfb1f8740','Col':3,'Row':8,'Format':'numberic','Value':'','TargetCode':''}</v>
      </c>
    </row>
    <row r="30" spans="1:1" x14ac:dyDescent="0.2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{'SheetId':'0f0a93f5-60f7-4c27-9121-9ea290dd8334','UId':'102a5969-ecf0-48a6-9b4c-2ef748e27d05','Col':4,'Row':8,'Format':'numberic','Value':'','TargetCode':''}</v>
      </c>
    </row>
    <row r="31" spans="1:1" x14ac:dyDescent="0.2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 x14ac:dyDescent="0.2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 x14ac:dyDescent="0.2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{'SheetId':'0f0a93f5-60f7-4c27-9121-9ea290dd8334','UId':'0adef1d5-524d-427d-84c0-491fb70d8521','Col':3,'Row':10,'Format':'numberic','Value':'','TargetCode':''}</v>
      </c>
    </row>
    <row r="34" spans="1:1" x14ac:dyDescent="0.2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{'SheetId':'0f0a93f5-60f7-4c27-9121-9ea290dd8334','UId':'dfb17dcf-c5ba-4757-9b28-e20992bc4553','Col':4,'Row':10,'Format':'numberic','Value':'','TargetCode':''}</v>
      </c>
    </row>
    <row r="35" spans="1:1" x14ac:dyDescent="0.2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{'SheetId':'0f0a93f5-60f7-4c27-9121-9ea290dd8334','UId':'8c1be6bf-76a4-42d7-9fe4-f4822068d5a4','Col':3,'Row':11,'Format':'numberic','Value':'','TargetCode':''}</v>
      </c>
    </row>
    <row r="36" spans="1:1" x14ac:dyDescent="0.2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{'SheetId':'0f0a93f5-60f7-4c27-9121-9ea290dd8334','UId':'45174d06-2d38-411d-96aa-79e2629d72fe','Col':4,'Row':11,'Format':'numberic','Value':'','TargetCode':''}</v>
      </c>
    </row>
    <row r="37" spans="1:1" x14ac:dyDescent="0.2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{'SheetId':'0f0a93f5-60f7-4c27-9121-9ea290dd8334','UId':'47189bce-6760-48da-9fba-cbd16cc1da69','Col':3,'Row':12,'Format':'numberic','Value':'','TargetCode':''}</v>
      </c>
    </row>
    <row r="38" spans="1:1" x14ac:dyDescent="0.2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{'SheetId':'0f0a93f5-60f7-4c27-9121-9ea290dd8334','UId':'54b90877-796c-44fd-b01c-bac401362c90','Col':4,'Row':12,'Format':'numberic','Value':'','TargetCode':''}</v>
      </c>
    </row>
    <row r="39" spans="1:1" x14ac:dyDescent="0.2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{'SheetId':'0f0a93f5-60f7-4c27-9121-9ea290dd8334','UId':'b596263e-ac83-4575-a696-5d078fa3d3e4','Col':3,'Row':13,'Format':'numberic','Value':'','TargetCode':''}</v>
      </c>
    </row>
    <row r="40" spans="1:1" x14ac:dyDescent="0.2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{'SheetId':'0f0a93f5-60f7-4c27-9121-9ea290dd8334','UId':'97dfbdb2-a540-49b5-997a-79b58e09a2ce','Col':4,'Row':13,'Format':'numberic','Value':'','TargetCode':''}</v>
      </c>
    </row>
    <row r="41" spans="1:1" x14ac:dyDescent="0.2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 x14ac:dyDescent="0.2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 x14ac:dyDescent="0.2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{'SheetId':'0f0a93f5-60f7-4c27-9121-9ea290dd8334','UId':'99c444f1-5fe2-45a1-82fa-ae77b2e76c8c','Col':3,'Row':15,'Format':'numberic','Value':'','TargetCode':''}</v>
      </c>
    </row>
    <row r="44" spans="1:1" x14ac:dyDescent="0.2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{'SheetId':'0f0a93f5-60f7-4c27-9121-9ea290dd8334','UId':'3c320467-dbd9-42b8-b876-53a4718cfc56','Col':4,'Row':15,'Format':'numberic','Value':'','TargetCode':''}</v>
      </c>
    </row>
    <row r="45" spans="1:1" x14ac:dyDescent="0.2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 x14ac:dyDescent="0.2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 x14ac:dyDescent="0.2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{'SheetId':'0f0a93f5-60f7-4c27-9121-9ea290dd8334','UId':'b5f075a6-84c7-47a7-aca6-304f3e7f098b','Col':3,'Row':17,'Format':'numberic','Value':'','TargetCode':''}</v>
      </c>
    </row>
    <row r="48" spans="1:1" x14ac:dyDescent="0.2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{'SheetId':'0f0a93f5-60f7-4c27-9121-9ea290dd8334','UId':'4a3b5e69-6655-4a3c-91ad-151d0daffbbe','Col':4,'Row':17,'Format':'numberic','Value':'','TargetCode':''}</v>
      </c>
    </row>
    <row r="49" spans="1:1" x14ac:dyDescent="0.2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{'SheetId':'0f0a93f5-60f7-4c27-9121-9ea290dd8334','UId':'bc8aae90-3d32-424c-89d6-00637a1a5749','Col':3,'Row':18,'Format':'numberic','Value':'','TargetCode':''}</v>
      </c>
    </row>
    <row r="50" spans="1:1" x14ac:dyDescent="0.2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{'SheetId':'0f0a93f5-60f7-4c27-9121-9ea290dd8334','UId':'0712758c-ed69-4c11-ad9c-a1786f232e94','Col':4,'Row':18,'Format':'numberic','Value':'','TargetCode':''}</v>
      </c>
    </row>
    <row r="51" spans="1:1" x14ac:dyDescent="0.2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 x14ac:dyDescent="0.2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 x14ac:dyDescent="0.2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{'SheetId':'0f0a93f5-60f7-4c27-9121-9ea290dd8334','UId':'9d2538f9-f4fe-4678-a845-a343332a4000','Col':3,'Row':20,'Format':'numberic','Value':'','TargetCode':''}</v>
      </c>
    </row>
    <row r="54" spans="1:1" x14ac:dyDescent="0.2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{'SheetId':'0f0a93f5-60f7-4c27-9121-9ea290dd8334','UId':'2aedc9fa-169e-4d63-8a5f-edb7276fb5de','Col':4,'Row':20,'Format':'numberic','Value':'','TargetCode':''}</v>
      </c>
    </row>
    <row r="55" spans="1:1" x14ac:dyDescent="0.2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{'SheetId':'0f0a93f5-60f7-4c27-9121-9ea290dd8334','UId':'66104325-15b6-436e-8977-c1215983f874','Col':3,'Row':21,'Format':'numberic','Value':'','TargetCode':''}</v>
      </c>
    </row>
    <row r="56" spans="1:1" x14ac:dyDescent="0.2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{'SheetId':'0f0a93f5-60f7-4c27-9121-9ea290dd8334','UId':'7db1f99a-6d4f-4763-baf8-36e5fd015757','Col':4,'Row':21,'Format':'numberic','Value':'','TargetCode':''}</v>
      </c>
    </row>
    <row r="57" spans="1:1" x14ac:dyDescent="0.2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{'SheetId':'0f0a93f5-60f7-4c27-9121-9ea290dd8334','UId':'17834fd5-1e27-40b9-8148-68fc4fbf1c12','Col':3,'Row':22,'Format':'numberic','Value':'','TargetCode':''}</v>
      </c>
    </row>
    <row r="58" spans="1:1" x14ac:dyDescent="0.2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{'SheetId':'0f0a93f5-60f7-4c27-9121-9ea290dd8334','UId':'e387b061-10a9-488c-9da4-acb1bc80e5aa','Col':4,'Row':22,'Format':'numberic','Value':'','TargetCode':''}</v>
      </c>
    </row>
    <row r="59" spans="1:1" x14ac:dyDescent="0.2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2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2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2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2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2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2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2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2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2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2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2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2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2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2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2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2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2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2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2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2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2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2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Hs6Hmb20DcOLzNHy8bd38BlGUpuJtaFihI8gASkaF28=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Ih3wmNqLpmUbDsWKVKZ3CwCJ6DgAHiDIz60NPHSmlWE=</DigestValue>
    </Reference>
  </SignedInfo>
  <SignatureValue>E80DK6X5nb5VdvG0axtaEbT9NDmHh2P7CQUS4qAhVk2KZWbFG9mbSEoCMpASwdIj4WInlr6RT3Dc
xSypDSrvOGFkAlqLGq0RPR3bVu3Yp7R83AFg1iEFVwIBzftv9lCOZvYvzWbJ8i1iN/r+/LHjL5Uh
lCvxvpM14T5t025JwUs7qZIIZSCjJaXXNTJhZQJw41zlsahIxGbL3q61KM47WjySc5FzVHyIJp7S
fjdXllkWxfFViqjLuGfgSr4OdbHcvdIMLD61RZ+bm2a97twxJgJUdp5M0ABtop4RKC9p/4xHZCEY
bQD2qZXs8iGHPc35lUz8ozVwCz6qGeFtQhnDhQ==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8YS70DQ35E5JEz+5xIeEu9FLh+rfY4ak1+iWUlDZKx4=</DigestValue>
      </Reference>
      <Reference URI="/xl/comments1.xml?ContentType=application/vnd.openxmlformats-officedocument.spreadsheetml.comments+xml">
        <DigestMethod Algorithm="http://www.w3.org/2001/04/xmlenc#sha256"/>
        <DigestValue>D0DWG/Pxll5X3nGcfYCKUqzPHW4NdI1C1L45e5oDCz0=</DigestValue>
      </Reference>
      <Reference URI="/xl/comments2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IbLfj22AOBni7xI6S0FFFIsaGNS5IoDMQ/QGutIW39o=</DigestValue>
      </Reference>
      <Reference URI="/xl/drawings/vmlDrawing2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3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JNGavZQQJJn417eGg0X6pb/wFbcn0+UBTQ49WCQOIrE=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JNGavZQQJJn417eGg0X6pb/wFbcn0+UBTQ49WCQOIrE=</DigestValue>
      </Reference>
      <Reference URI="/xl/sharedStrings.xml?ContentType=application/vnd.openxmlformats-officedocument.spreadsheetml.sharedStrings+xml">
        <DigestMethod Algorithm="http://www.w3.org/2001/04/xmlenc#sha256"/>
        <DigestValue>GoyMm9mwixtTm8J2dBiPQrBoryCg8lltD8QVmJyBZbQ=</DigestValue>
      </Reference>
      <Reference URI="/xl/styles.xml?ContentType=application/vnd.openxmlformats-officedocument.spreadsheetml.styles+xml">
        <DigestMethod Algorithm="http://www.w3.org/2001/04/xmlenc#sha256"/>
        <DigestValue>ZjttLiRQK9QdLgihJWM3pMShWsMXzUkUuf+I4oR0fPo=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7CSrRL+edLOU21vkV4daViElt5WmOQs/15JPvJYicek=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3LGHJcwwP5qHp0ojw8pTFHgvfdIe72BR7GBN09dcrUI=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WB2Fg6D+mhFdoNdox7/FoTWSYRZXoDlEdHgQHtDAhH8=</DigestValue>
      </Reference>
      <Reference URI="/xl/worksheets/sheet2.xml?ContentType=application/vnd.openxmlformats-officedocument.spreadsheetml.worksheet+xml">
        <DigestMethod Algorithm="http://www.w3.org/2001/04/xmlenc#sha256"/>
        <DigestValue>ZbCFmiHqJwgNlEhi08Ky349bArvBmf0gU3ebaWvUYMo=</DigestValue>
      </Reference>
      <Reference URI="/xl/worksheets/sheet3.xml?ContentType=application/vnd.openxmlformats-officedocument.spreadsheetml.worksheet+xml">
        <DigestMethod Algorithm="http://www.w3.org/2001/04/xmlenc#sha256"/>
        <DigestValue>jReVFKOvo/1E6uL732Bbd/PB1D6QAaUDSsIt92oBHsQ=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iO7/QKdRzGxnY099/9DMD62zXG0c+WYTx9LUl76xHcE=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2025-07-04T08:02:32Z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2025-07-04T08:02:32Z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Wd2V1DQsHQObVP04/TzWP2ZhkrL9+VPNBoRw67r8iro=</DigestValue>
    </Reference>
    <Reference Type="http://www.w3.org/2000/09/xmldsig#Object" URI="#idOfficeObject">
      <DigestMethod Algorithm="http://www.w3.org/2001/04/xmlenc#sha256"/>
      <DigestValue>Jwy15y4PYa2YCAX5gzvBhnf5osFN4W7XCksrR3R+TLE=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nVKXdvX6hjTnHjMa9byL0+YbVAs2gjJndwpYJSBNEYQ=</DigestValue>
    </Reference>
  </SignedInfo>
  <SignatureValue>TkXMedVTi6ctNiCEQ/px5MGYkNJN42DEZSXHzlEJ9CBYyTp4i5TRWzRqnSaZlHk4CaRfZY14+7y1
v2V+PtckYReiL3tKlGu64pNyqLfYrR+B8I6PcNAbClps37YG3inE7GdP12HXOELetb1prkAp9tvm
CD8tyjCzd5RuhvFWuDp1kBf8NSEuXkyUgHa3I4ESqbNdejruy169uWmXfNRHGXm9os+ZK0gG8VxP
zPBkeljfEkzt7n2FEH+77hqv8ut7jL7hoAcXQ+ytiNWksZGodFjSw2gmIbPg1pitnShd325uLGgR
eBGUCbNG454jznfEX9eoXP2UlxzJz4i5uJQuQQ==</SignatureValue>
  <KeyInfo>
    <X509Data>
      <X509Certificate>MIIGEjCCA/qgAwIBAgIQVAEBATVwXK87UBz7FJIHrDANBgkqhkiG9w0BAQsFADBZMRUwEwYDVQQDDAxWTlBULUNBIFNIQTIxMzAxBgNVBAoMKlZJRVROQU0gUE9TVFMgQU5EIFRFTEVDT01NVU5JQ0FUSU9OUyBHUk9VUDELMAkGA1UEBhMCVk4wHhcNMjUwNTEyMDMxMjA5WhcNMjcwNzE4MTEwOTQ3WjCBvTELMAkGA1UEBhMCVk4xEjAQBgNVBAgMCUjDgCBO4buYSTEeMBwGA1UEBwwVUXXhuq1uIEhhaSBCw6AgVHLGsG5nMVowWAYDVQQDDFFDw5RORyBUWSBUTkhIIE3hu5hUIFRIw4BOSCBWScOKTiBRVeG6ok4gTMOdIFFV4bu4IMSQ4bqmVSBUxq8gQ0jhu6hORyBLSE/DgU4gSS5QLkExHjAcBgoJkiaJk/IsZAEBDA5NU1Q6MDEwMjcwMzE3ODCCASIwDQYJKoZIhvcNAQEBBQADggEPADCCAQoCggEBALB8eYG6lyWoBD0FsalajIoCHqN58SQd6KHIzqhXnGJSP4gd+B3owlcftmP6LVl3Jd/+VzvbyBOgyWPT35C8rNjwVPgRB8rirvGFUiAh9Rsv2WaOT22g2rpu7i81QDHGF3dexdPAX8SELtef9OuIdMDw2TjlmNZgILaESYHG+on2IkJZOgxj0LAaIEglx9jufpmH2m/LJ+hqBM+iglL3ZLEao3pe6IZ9lWHkdOdhqndSNud4eEtoaHTtJKJkAwtXRrEvph7G2uMD4gl8UCFxkVAT1rhYSlgLS8z7znjDPGm4pb2/KopKDTBOn8DAWHQyH4Za7yKtBWai/pipgx4PsQ0CAwEAAaOCAW8wggFrMAwGA1UdEwEB/wQCMAAwHwYDVR0jBBgwFoAUa5XExCkjyicTywTw/XTqzb0I/8EwgYcGCCsGAQUFBwEBBHsweTA+BggrBgEFBQcwAoYyaHR0cDovL3B1Yi52bnB0LWNhLnZuL2NlcnRzL3ZucHRjYS1zaGEyNTYtMjAyNC5jZXIwNwYIKwYBBQUHMAGGK2h0dHA6Ly9vY3NwLXNoYTI1Ni52bnB0LWNhLnZuL3Jlc3BvbmRlcjIwMjQwJAYDVR0RBB0wG4EZbGFuLm5ndXllbnRodXlAaXBhLmNvbS52bjAVBgNVHSUEDjAMBgorBgEEAYI3CgMMMEQGA1UdHwQ9MDswOaA3oDWGM2h0dHA6Ly9jcmwtc2hhMjU2LnZucHQtY2Eudm4vdm5wdGNhLXNoYTI1Ni0yMDI0LmNybDAdBgNVHQ4EFgQU3EKBLYvYwMZ5j1S+XJCvUMlPezIwDgYDVR0PAQH/BAQDAgTwMA0GCSqGSIb3DQEBCwUAA4ICAQCM+XDxWUj1KchO8Yf8dJmSz9PiOqPpmEsOZBsFIUfGy24TQkYPHed6Vqf9vCRS0ARmIwns5gizpHtPgIZRaH4zAwnb/3JSn4XkKHUSV0wLX/cmkkwsNpCLVh4Bb0zps3x5vApWWyT3cipy0IPWpBJciM+q18/XQ6LXBLgEldy981rwbm/cnAMu2sWOZF6nfkjmCX6wG47MMCznt4tFpTHhhWYYTy0Jzn6v4mELuhSPX0svkXdvJMga04N9KnbzSYu++4C+oe9xptUKZrfaUZO2nH2PlepHC5do8UiS7CaXJJtg8WszS9eNH4YMxJsXDlsiostxXyBuH5+CE/JBK1Duh0shq9/3a/X90UuCaP80slkR58a37/992qyY/t0+28O3v6ln6T5H8g2jUIkEEqpTR7ucri2JvUbR/fV27klhbHV7fuv2ny6frWUunnPkzDejSUra2r+CZCiG9txVULuyZ5VCD3eT5wpQL1G9Xy4bfwAXUM2/uyoefVku7FNYRagCmg8ye1CIp3lO8g1gWwubSW5ooVx73Ap7IbzUoIBURukUE776LScoWrMAKY47zvIskZLGxlXuC3aeTGFwHIQXxA9IgXWw6+GUfCKPEFBVXKYI63ZAdqCpn2GCoyvNbL5geq+YNnGDRHUnUa1E7dqOXp0XDun9yVjjDA665+XrdA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8YS70DQ35E5JEz+5xIeEu9FLh+rfY4ak1+iWUlDZKx4=</DigestValue>
      </Reference>
      <Reference URI="/xl/comments1.xml?ContentType=application/vnd.openxmlformats-officedocument.spreadsheetml.comments+xml">
        <DigestMethod Algorithm="http://www.w3.org/2001/04/xmlenc#sha256"/>
        <DigestValue>D0DWG/Pxll5X3nGcfYCKUqzPHW4NdI1C1L45e5oDCz0=</DigestValue>
      </Reference>
      <Reference URI="/xl/comments2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IbLfj22AOBni7xI6S0FFFIsaGNS5IoDMQ/QGutIW39o=</DigestValue>
      </Reference>
      <Reference URI="/xl/drawings/vmlDrawing2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3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JNGavZQQJJn417eGg0X6pb/wFbcn0+UBTQ49WCQOIrE=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JNGavZQQJJn417eGg0X6pb/wFbcn0+UBTQ49WCQOIrE=</DigestValue>
      </Reference>
      <Reference URI="/xl/sharedStrings.xml?ContentType=application/vnd.openxmlformats-officedocument.spreadsheetml.sharedStrings+xml">
        <DigestMethod Algorithm="http://www.w3.org/2001/04/xmlenc#sha256"/>
        <DigestValue>GoyMm9mwixtTm8J2dBiPQrBoryCg8lltD8QVmJyBZbQ=</DigestValue>
      </Reference>
      <Reference URI="/xl/styles.xml?ContentType=application/vnd.openxmlformats-officedocument.spreadsheetml.styles+xml">
        <DigestMethod Algorithm="http://www.w3.org/2001/04/xmlenc#sha256"/>
        <DigestValue>ZjttLiRQK9QdLgihJWM3pMShWsMXzUkUuf+I4oR0fPo=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7CSrRL+edLOU21vkV4daViElt5WmOQs/15JPvJYicek=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3LGHJcwwP5qHp0ojw8pTFHgvfdIe72BR7GBN09dcrUI=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WB2Fg6D+mhFdoNdox7/FoTWSYRZXoDlEdHgQHtDAhH8=</DigestValue>
      </Reference>
      <Reference URI="/xl/worksheets/sheet2.xml?ContentType=application/vnd.openxmlformats-officedocument.spreadsheetml.worksheet+xml">
        <DigestMethod Algorithm="http://www.w3.org/2001/04/xmlenc#sha256"/>
        <DigestValue>ZbCFmiHqJwgNlEhi08Ky349bArvBmf0gU3ebaWvUYMo=</DigestValue>
      </Reference>
      <Reference URI="/xl/worksheets/sheet3.xml?ContentType=application/vnd.openxmlformats-officedocument.spreadsheetml.worksheet+xml">
        <DigestMethod Algorithm="http://www.w3.org/2001/04/xmlenc#sha256"/>
        <DigestValue>jReVFKOvo/1E6uL732Bbd/PB1D6QAaUDSsIt92oBHsQ=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iO7/QKdRzGxnY099/9DMD62zXG0c+WYTx9LUl76xHcE=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2025-07-04T08:31:20Z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16.0.10382/14</OfficeVersion>
          <ApplicationVersion>16.0.10385</ApplicationVersion>
          <Monitors>2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2025-07-04T08:31:20Z</xd:SigningTime>
          <xd:SigningCertificate>
            <xd:Cert>
              <xd:CertDigest>
                <DigestMethod Algorithm="http://www.w3.org/2001/04/xmlenc#sha256"/>
                <DigestValue>P7iOhpnPyAMfi8gqM8CqYqcFVb1Us4QWrzjktdl4gxQ=</DigestValue>
              </xd:CertDigest>
              <xd:IssuerSerial>
                <X509IssuerName>C=VN, O=VIETNAM POSTS AND TELECOMMUNICATIONS GROUP, CN=VNPT-CA SHA2</X509IssuerName>
                <X509SerialNumber>111660364320967777219981797028267165612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HMTCCBRmgAwIBAgIRAPxPdBtLwIlsrGAboi6avwQwDQYJKoZIhvcNAQELBQAwgaMxCzAJBgNVBAYTAlZOMTMwMQYDVQQKDCpNaW5pc3RyeSBvZiBJbmZvcm1hdGlvbiBhbmQgQ29tbXVuaWNhdGlvbnMxPDA6BgNVBAsMM05hdGlvbmFsIENlbnRyZSBvZiBEaWdpdGFsIFNpZ25hdHVyZSBBdXRoZW50aWNhdGlvbjEhMB8GA1UEAwwYVmlldG5hbSBOYXRpb25hbCBSb290IENBMB4XDTI0MDgzMDAzMjI1N1oXDTI5MDgzMDAzMjI1N1owWTEVMBMGA1UEAwwMVk5QVC1DQSBTSEEyMTMwMQYDVQQKDCpWSUVUTkFNIFBPU1RTIEFORCBURUxFQ09NTVVOSUNBVElPTlMgR1JPVVAxCzAJBgNVBAYTAlZOMIICIjANBgkqhkiG9w0BAQEFAAOCAg8AMIICCgKCAgEA1XQIJjEFlpyXbJN0KkWJxea3Dn/6fyF92gz+zuf9WLrtPUPBEe1Vn8NUt9YMg4zQXkFzbO4iX/1tyqK8O7/HwugJ1SyMLli/MAbkwKIOaA/XV+h/XHsv464slLDEtBCtvr02HJiHF6S9Mb+11X41uMZpz6GS4AmwojH37nZ4LZfQzgTmOHd9lJoyadmJEqQWZ1DMEyPILmjqdZ+miQiDHcjYLrmfUeQ9tyoVQa+U8bKBK9ZZuq1RCGapJqbptWYjlstJOd7b/fLRaWl4yR/vv2NMIbg9+ECpq/iWi3SQZ1YsmVPT3x74c0ZM5jMOwdFvRI+gHUqG9Ov0aCy5fpVNVirUSmyWitP9V0OoY67W/iXQWdi7I0KP1azZwHKcpmAZJqEzeBWtpXf/LYl84pyEl8yHJtIjfcGwNiPbJ0GzqTCY9eAejCfoshCgNIqt0xcT0Mzlif3b071sNRVvevBOgiKX76rJ784dme4njx4IE1/mIX8ajpnvi5ZqumIq062EkfcnhLM58avHBEJoc3MFKxdrDxMnieK83YysqWNTAp0kWgxPdzs2MkkLOsTyfI6D1e54I31Q2VaUVltOxMhzzuVE55+d2QAQj4wPaFqKU0h9VR7CfE9c/tGbbebI8c52T31jEnnjqqhnGDK17M/Jsoe86WsIQ6vWhHPJp5B1z78CAwEAAaOCAacwggGj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DgYDVR0PAQH/BAQDAgGGMB0GA1UdDgQWBBRrlcTEKSPKJxPLBPD9dOrNvQj/wTBCBggrBgEFBQcBAQQ2MDQwMgYIKwYBBQUHMAKGJmh0dHBzOi8vcm9vdGNhLmdvdi52bi9jcnQvdm5yY2EyNTYucDdiMBIGA1UdEwEB/wQIMAYBAf8CAQAwNwYDVR0fBDAwLjAsoCqgKIYmaHR0cHM6Ly9yb290Y2EuZ292LnZuL2NybC92bnJjYTI1Ni5jcmwwDQYJKoZIhvcNAQELBQADggIBAJzyb6x6SgKyHvAceKEd/K6ZAMt3050IDeNHDBQ14rfED4So8N0TJ+pNbplvt+Fn/SRzsh0u7+aLodc/TsW47Xub5BoRaEidiD7bTfI75NjPeT9iUMStSvMmF9re3tBW9eBP1t8N4lULOu9m2yF4/Z4uuuFV1SR0zVc1+W0pIwm7uDRs2gpbxGA+PO+SW3Ep2KH2dSWjfP80wazrOZ1AlgQ1n+g3CftEvS076QgRY2zsNDETqNHum81MFRaWgMFzH7yLdY13DxdzhagaaCbsXpvTa69T6/tYLfts/AqFI18EyuvCg9iq4MeWW1/BBeiPVoo8mhSriNAPQVm8e722BUihTpGTGYvyJEa8uO+sVYJcvojYzUul+DubmrS7Bq/5bL+igoNpzaVXNbMmbxeY+MX3IxxPtm8MzBsgfjzJNC8Weiz8wDw6d3e27NOx7pK8J49NpwbSh4fcqAtBiXdnQikQt0mx4PNuNA/u79oXBT7JdO592v+LCwnWuAZrvSOlStSmbrvzqzekupWXL/eDMHWFW+Vxp3CqlORqbDK9yeIVMxw8qrnIDX/IkYYOT9uUjsc4B9Arl/zFmGB56APcb4R8oTBGBFgvTd5XjAXevGr5FJMBeHoo4zRv2kn1O78UBWWUXsuOb7G0hCkXB9xU4jfk1MsjjbfovofrIWgqku61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Tong quan</vt:lpstr>
      <vt:lpstr>QuyDinhGia_HangNgay</vt:lpstr>
      <vt:lpstr>QuyDinhGia_Khac</vt:lpstr>
      <vt:lpstr>PhanHoiNHGS_06281</vt:lpstr>
      <vt:lpstr>SheetHidden</vt:lpstr>
      <vt:lpstr>QuyDinhGia_HangNgay!Print_Area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Trinh Thi Thao Mien</cp:lastModifiedBy>
  <cp:lastPrinted>2025-07-02T07:17:47Z</cp:lastPrinted>
  <dcterms:created xsi:type="dcterms:W3CDTF">2021-05-17T07:04:34Z</dcterms:created>
  <dcterms:modified xsi:type="dcterms:W3CDTF">2025-07-04T07:15:31Z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